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8-19\08 February 2019\"/>
    </mc:Choice>
  </mc:AlternateContent>
  <xr:revisionPtr revIDLastSave="0" documentId="13_ncr:1_{8EF35D5F-1414-4F33-9DD6-5315ED1751C1}" xr6:coauthVersionLast="36" xr6:coauthVersionMax="36" xr10:uidLastSave="{00000000-0000-0000-0000-000000000000}"/>
  <bookViews>
    <workbookView xWindow="-12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RAE'!$A$1:$J$42</definedName>
    <definedName name="_xlnm.Print_Area" localSheetId="6">'BH Expend'!$A$1:$D$22</definedName>
    <definedName name="_xlnm.Print_Area" localSheetId="4">'Caseload by Program'!$A$1:$Q$122</definedName>
    <definedName name="_xlnm.Print_Area" localSheetId="9">'CBHP Caseload'!$B$1:$J$142</definedName>
    <definedName name="_xlnm.Print_Area" localSheetId="8">'CBHP Expend'!$A$1:$E$20</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Caseload'!$B$1:$R$148</definedName>
    <definedName name="_xlnm.Print_Area" localSheetId="12">'MMA Expend and Caseload'!$A$1:$C$22</definedName>
    <definedName name="_xlnm.Print_Area" localSheetId="11">'OAP Expend and Caseload'!$A$1:$C$35</definedName>
    <definedName name="_xlnm.Print_Area" localSheetId="1">'Premiums Approp'!$B$3:$C$16</definedName>
    <definedName name="_xlnm.Print_Area" localSheetId="0">'Premiums Expend'!$A$1:$O$63</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P70" i="28"/>
  <c r="L70" i="28"/>
  <c r="K70" i="28"/>
  <c r="H70" i="28"/>
  <c r="G70" i="28"/>
  <c r="F70" i="28"/>
  <c r="Q58" i="28"/>
  <c r="P59" i="28"/>
  <c r="N59" i="28"/>
  <c r="K59" i="28"/>
  <c r="J59" i="28"/>
  <c r="H59" i="28"/>
  <c r="F59" i="28"/>
  <c r="Q47" i="28"/>
  <c r="P48" i="28"/>
  <c r="O48" i="28"/>
  <c r="N48" i="28"/>
  <c r="M48" i="28"/>
  <c r="L48" i="28"/>
  <c r="K48" i="28"/>
  <c r="J48" i="28"/>
  <c r="H48" i="28"/>
  <c r="G48" i="28"/>
  <c r="F48" i="28"/>
  <c r="Q30" i="28"/>
  <c r="Q19" i="28"/>
  <c r="Q8" i="28"/>
  <c r="J70" i="28" l="1"/>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K51" i="28"/>
  <c r="O51" i="28"/>
  <c r="G73" i="28"/>
  <c r="K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H51" i="28"/>
  <c r="L51" i="28"/>
  <c r="P51" i="28"/>
  <c r="F62" i="28"/>
  <c r="J62" i="28"/>
  <c r="N62" i="28"/>
  <c r="H73" i="28"/>
  <c r="L73" i="28"/>
  <c r="P73" i="28"/>
  <c r="Q10" i="28"/>
  <c r="Q13" i="28"/>
  <c r="Q17" i="28"/>
  <c r="Q22" i="28"/>
  <c r="Q27" i="28"/>
  <c r="Q29" i="28"/>
  <c r="Q50" i="28"/>
  <c r="Q52" i="28"/>
  <c r="Q55" i="28"/>
  <c r="Q56" i="28"/>
  <c r="Q57" i="28"/>
  <c r="E48" i="28"/>
  <c r="E51" i="28" s="1"/>
  <c r="Q11" i="28"/>
  <c r="Q16" i="28"/>
  <c r="Q18" i="28"/>
  <c r="Q21" i="28"/>
  <c r="Q24" i="28"/>
  <c r="Q28" i="28"/>
  <c r="F51" i="28"/>
  <c r="J51" i="28"/>
  <c r="N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<sst xmlns="http://schemas.openxmlformats.org/spreadsheetml/2006/main" count="691" uniqueCount="367">
  <si>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</si>
  <si>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</si>
  <si>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</si>
  <si>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</si>
  <si>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</si>
  <si>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</si>
  <si>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</si>
  <si>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</si>
  <si>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</si>
  <si>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</si>
  <si>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</si>
  <si>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</si>
  <si>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</si>
  <si>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</si>
  <si>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</si>
  <si>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</si>
  <si>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</si>
  <si>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</si>
  <si>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</si>
  <si>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</si>
  <si>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</si>
  <si>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</si>
  <si>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</si>
  <si>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</si>
  <si>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</si>
  <si>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</si>
  <si>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</si>
  <si>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</si>
  <si>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</si>
  <si>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</si>
  <si>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</si>
  <si>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</si>
  <si>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</si>
  <si>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Over-the-year Growth</t>
  </si>
  <si>
    <t>Over-the-year Growth Rate</t>
  </si>
  <si>
    <t>1)  All children's caseload reporting includes the CHP+ at Work program.</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</si>
  <si>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</si>
  <si>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</si>
  <si>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</si>
  <si>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</si>
  <si>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</si>
  <si>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</si>
  <si>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</si>
  <si>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</si>
  <si>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</si>
  <si>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</si>
  <si>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</si>
  <si>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</si>
  <si>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</si>
  <si>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</si>
  <si>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</si>
  <si>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</si>
  <si>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</si>
  <si>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</si>
  <si>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</si>
  <si>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</si>
  <si>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</si>
  <si>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</si>
  <si>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</si>
  <si>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</si>
  <si>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</si>
  <si>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</si>
  <si>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</si>
  <si>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</si>
  <si>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</si>
  <si>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</si>
  <si>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</si>
  <si>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</si>
  <si>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</si>
  <si>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</si>
  <si>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</si>
  <si>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</si>
  <si>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</si>
  <si>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</si>
  <si>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</si>
  <si>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</si>
  <si>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</si>
  <si>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</si>
  <si>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</si>
  <si>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</si>
  <si>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</si>
  <si>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</si>
  <si>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</si>
  <si>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</si>
  <si>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</si>
  <si>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</si>
  <si>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</si>
  <si>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</si>
  <si>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</si>
  <si>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</si>
  <si>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</si>
  <si>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</si>
  <si>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</si>
  <si>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</si>
  <si>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</si>
  <si>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</si>
  <si>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</si>
  <si>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</si>
  <si>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</si>
  <si>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</si>
  <si>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</si>
  <si>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</si>
  <si>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</si>
  <si>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</si>
  <si>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</si>
  <si>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</si>
  <si>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</si>
  <si>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3)  Year-to-Date Totals are calculated as the sum of monthly expenditures and the average of monthly caseload.</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</si>
  <si>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</si>
  <si>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</si>
  <si>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</si>
  <si>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</si>
  <si>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</si>
  <si>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</si>
  <si>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</si>
  <si>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</si>
  <si>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</si>
  <si>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</si>
  <si>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</si>
  <si>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</si>
  <si>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</si>
  <si>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</si>
  <si>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</si>
  <si>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</si>
  <si>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</si>
  <si>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</si>
  <si>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</si>
  <si>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</si>
  <si>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</si>
  <si>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</si>
  <si>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</si>
  <si>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</si>
  <si>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</si>
  <si>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</si>
  <si>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</si>
  <si>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</si>
  <si>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</si>
  <si>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</si>
  <si>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</si>
  <si>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</si>
  <si>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</si>
  <si>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</si>
  <si>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</si>
  <si>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</si>
  <si>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</si>
  <si>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</si>
  <si>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</si>
  <si>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</si>
  <si>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</si>
  <si>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</si>
  <si>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</si>
  <si>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</si>
  <si>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</si>
  <si>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</si>
  <si>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</si>
  <si>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</si>
  <si>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</si>
  <si>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</si>
  <si>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</si>
  <si>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</si>
  <si>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</si>
  <si>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</si>
  <si>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</si>
  <si>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</si>
  <si>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</si>
  <si>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</si>
  <si>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</si>
  <si>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</si>
  <si>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</si>
  <si>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</si>
  <si>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</si>
  <si>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</si>
  <si>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</si>
  <si>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</si>
  <si>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</si>
  <si>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</si>
  <si>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</si>
  <si>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</si>
  <si>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</si>
  <si>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</si>
  <si>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</si>
  <si>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</si>
  <si>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</si>
  <si>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</si>
  <si>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</si>
  <si>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</si>
  <si>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</si>
  <si>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</si>
  <si>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</si>
  <si>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</si>
  <si>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</si>
  <si>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</si>
  <si>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</si>
  <si>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</si>
  <si>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</si>
  <si>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</si>
  <si>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</si>
  <si>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</si>
  <si>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</si>
  <si>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</si>
  <si>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</si>
  <si>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</si>
  <si>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</si>
  <si>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</si>
  <si>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</si>
  <si>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</si>
  <si>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</si>
  <si>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</si>
  <si>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</si>
  <si>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</si>
  <si>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</si>
  <si>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</si>
  <si>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</si>
  <si>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</si>
  <si>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</si>
  <si>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</si>
  <si>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</si>
  <si>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</si>
  <si>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</si>
  <si>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</si>
  <si>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</si>
  <si>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</si>
  <si>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</si>
  <si>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</si>
  <si>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</si>
  <si>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</si>
  <si>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</si>
  <si>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</si>
  <si>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</si>
  <si>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</si>
  <si>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</si>
  <si>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</si>
  <si>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</si>
  <si>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</si>
  <si>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</si>
  <si>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</si>
  <si>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</si>
  <si>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</si>
  <si>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</si>
  <si>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</si>
  <si>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</si>
  <si>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</si>
  <si>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</si>
  <si>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</si>
  <si>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</si>
  <si>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</si>
  <si>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</si>
  <si>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</si>
  <si>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</si>
  <si>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</si>
  <si>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</si>
  <si>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</si>
  <si>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</si>
  <si>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</si>
  <si>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</si>
  <si>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</si>
  <si>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</si>
  <si>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</si>
  <si>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</si>
  <si>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2015-16 Actuals</t>
  </si>
  <si>
    <t>Access - Kaiser HMO</t>
  </si>
  <si>
    <t xml:space="preserve">FY 2015-16 Actuals </t>
  </si>
  <si>
    <t>1) Historically, DIDD State Only Programs and QA/UR/SIS do not have expenditures in accounting period 1. They do, however, have historical expenditures in periods 02 through 13.</t>
  </si>
  <si>
    <t>CICP Disproportionate Share Hospital (DSH) Payment</t>
  </si>
  <si>
    <t>A
A</t>
  </si>
  <si>
    <t>Preventive Services</t>
  </si>
  <si>
    <t>A 
A</t>
  </si>
  <si>
    <t>A
A
A</t>
  </si>
  <si>
    <t>A
A
A
A</t>
  </si>
  <si>
    <t>Medicaid Disproportionate Share Hospital (DSH) and Other Payments</t>
  </si>
  <si>
    <t>FY 2016-17 Actuals</t>
  </si>
  <si>
    <t>A</t>
  </si>
  <si>
    <t xml:space="preserve">FY 2016-17 Actuals </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</si>
  <si>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</si>
  <si>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HCBS - Children's HCBS</t>
  </si>
  <si>
    <t>HCBS - Children with Life Limiting Illness</t>
  </si>
  <si>
    <t>University of Colorado School of Medicine Payments</t>
  </si>
  <si>
    <t>3) Excess funds in the Old Age Pension Health and Medical Care Fund are used to offset the need for General Fund in the Medical Services Premiums line item.</t>
  </si>
  <si>
    <t>2) Year-to-Date Totals are calculated as the sum of monthly expenditures and the average of monthly caseload.</t>
  </si>
  <si>
    <t xml:space="preserve">4) State Only Programs are part of the Targeted Case Management appropriation and do not have a stand alone appropriation. The appropriation listed here matches the contract amount for each program. </t>
  </si>
  <si>
    <t>FY 2018-19 Total YTD</t>
  </si>
  <si>
    <t>FY 2018-19</t>
  </si>
  <si>
    <t>FY 2018-19 Supplemental Payments by Service Category</t>
  </si>
  <si>
    <t>FY 2017-18 Actuals</t>
  </si>
  <si>
    <t>FY 2018-19 Year-to-Date Average</t>
  </si>
  <si>
    <t>FY 2018-19 Year-to-Date Appropriation</t>
  </si>
  <si>
    <t>2) The FY 2018-19 Year-to-Date Appropriation includes HB 18-1322 (Long Bill Appropriation).</t>
  </si>
  <si>
    <t>FY 2018-19 Average Monthly Enrollment</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</si>
  <si>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</si>
  <si>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</si>
  <si>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</si>
  <si>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</si>
  <si>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</si>
  <si>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</si>
  <si>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</si>
  <si>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</si>
  <si>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</si>
  <si>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</si>
  <si>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</si>
  <si>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</si>
  <si>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</si>
  <si>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</si>
  <si>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FY 2018-19 Children's Basic Health Plan Expenditures</t>
  </si>
  <si>
    <t xml:space="preserve">FY 2017-18 Actuals </t>
  </si>
  <si>
    <t>FY 2018-19 Average YTD</t>
  </si>
  <si>
    <t>FY 2018-19 Authorized Maximum Enrollment</t>
  </si>
  <si>
    <t>FY 2018-19 Division for Intellectual and Developmental Disabilities (DIDD) Waiver and State Only Program Expenditure Per Month</t>
  </si>
  <si>
    <t>FY 2018-19 Division for Intellectual and Developmental Disabilities (DIDD) Waiver and State Only Program Caseload Per Month</t>
  </si>
  <si>
    <t>FY 2018-19 Old Age Pension State Medical Program Expenditures and Caseload</t>
  </si>
  <si>
    <t>FY 2018-19 Medicare Modernization Act State Contribution Payment Expenditures and Caseload</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</si>
  <si>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</si>
  <si>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</si>
  <si>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</si>
  <si>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</si>
  <si>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2) FY 2018-19 Year-to-Date Appropriation includes HB 18-1322 (Long Bill).</t>
  </si>
  <si>
    <t>1) FY 2018-19 Year-to-Date Appropriation includes HB 18-1322 (Long Bill).</t>
  </si>
  <si>
    <t>3) FY 2018-19 Appropriations for DIDD Supported Living Services and Targeted Case Management were adjusted to reflect only the portion appropriated for those services. State-only program appropriations were removed.</t>
  </si>
  <si>
    <r>
      <t>ACC - Accountable Care Collaborative</t>
    </r>
    <r>
      <rPr>
        <b/>
        <vertAlign val="superscript"/>
        <sz val="12"/>
        <rFont val="Times New Roman"/>
        <family val="1"/>
      </rPr>
      <t>4,6</t>
    </r>
  </si>
  <si>
    <t>PACE - Program of All-Inclusive Care for the Elderly</t>
  </si>
  <si>
    <t>(1) Previously, members were attributed to RCCOs based on county of residence. In ACC Phase II, members are attributed to RAEs based on their Primary Care Medical Provider attribution. The information in this exhibit is based on member county of residence.</t>
  </si>
  <si>
    <r>
      <t>Residence Outside RAE Area</t>
    </r>
    <r>
      <rPr>
        <vertAlign val="superscript"/>
        <sz val="12"/>
        <rFont val="Times New Roman"/>
        <family val="1"/>
      </rPr>
      <t>(1)</t>
    </r>
  </si>
  <si>
    <t>Accountable Care Collaborative Caseload by Regional Accountable Entity (RAE) and County of Residence</t>
  </si>
  <si>
    <t>4) FY 2018-19 Year-to-Date Appropriation includes HB 18-1322 (Long Bill).</t>
  </si>
  <si>
    <r>
      <t>HCBS - DD Authorizations</t>
    </r>
    <r>
      <rPr>
        <vertAlign val="superscript"/>
        <sz val="12"/>
        <rFont val="Times New Roman"/>
        <family val="1"/>
      </rPr>
      <t>(6)</t>
    </r>
  </si>
  <si>
    <t xml:space="preserve">HCBS - Children's Habilitation Residential Program </t>
  </si>
  <si>
    <t>County of Residence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</si>
  <si>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</si>
  <si>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</si>
  <si>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</si>
  <si>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6) On July 1, 2018, as part of the implementation of the ACC Phase II, the Department moved to mandatory enrollment of all individuals eligible for full Medicaid. This accounts for the increase in the overall enrollment into the program. In addition, the way members are enrolled to a regional accountable entity (RAE) has changed; members are attributed to a primary care medical provider first and that dictates the RAE to which they are enrolled.</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</si>
  <si>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</si>
  <si>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Waiting List Authorizations</t>
  </si>
  <si>
    <t>Reserved Capacity Authorizations</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</si>
  <si>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</si>
  <si>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September Hospital Supplemental Medicaid Payments expenditure will not tie out to the total for the Medical Services Premiums Hospital Supplemental Payments in the FY 2018-19 Supplemental Payments by Service Category exhibit due to a prior period adjustment outside of the current model period.</t>
  </si>
  <si>
    <t>FY 2018-19 Medicaid Behavioral Health Community Programs Expenditures</t>
  </si>
  <si>
    <t>FY 2018-19 Medicaid Community Behavioral Health Program Expenditures by Regional Accountable Entity</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</si>
  <si>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</si>
  <si>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</si>
  <si>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</si>
  <si>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</si>
  <si>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</si>
  <si>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</si>
  <si>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</si>
  <si>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(7) Targeted Case Management enrollment was restated January 2019 to reflect the addition of CHRP clients beginning to receive services July 1, 2018.</t>
  </si>
  <si>
    <t xml:space="preserve">Behavioral Health Capitation Payments </t>
  </si>
  <si>
    <t>Behavioral Health Fee for Service Payments</t>
  </si>
  <si>
    <t>1) The Medicaid Behavioral Health caseload is the same as the caseload for Medical Services Premiums, with the exception of Non-citizens and Partial Dual Eligibles.</t>
  </si>
  <si>
    <t xml:space="preserve">4) Behavioral Health Capitation Payments expenditure for August 2018 is higher than usual due to Behavioral Health Incentive Payments made for payments associated with FY 2017-18. </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</si>
  <si>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</si>
  <si>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</si>
  <si>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FY 2018-19 Medicaid Community Behavioral Health Program Caseload by Regional Accountable Entity</t>
  </si>
  <si>
    <t>HCBS - Community Behavioral Health Supports</t>
  </si>
  <si>
    <t>FY 2018-19 Appropriation</t>
  </si>
  <si>
    <t>FY 2018-19 Long Bill Appropriation (HB 18-1322)</t>
  </si>
  <si>
    <t>HB 18-1321 "Urgent NEMT"</t>
  </si>
  <si>
    <t>HB 18-1326 "Community Transition Services"</t>
  </si>
  <si>
    <t>HB 18-1328 "CHRP Habilitation Residential Program Transfer"</t>
  </si>
  <si>
    <t>HB 18-1407 "Developmental Disabilities Stable Workforce Annualization"</t>
  </si>
  <si>
    <t>SB 18-266 "Controlling Medicaid Costs Reconciliation"</t>
  </si>
  <si>
    <t>FY 2018-19 Appropriation YTD</t>
  </si>
  <si>
    <t>FY 2018-19 YTD Expenditures</t>
  </si>
  <si>
    <t xml:space="preserve">Remaining FY 2018-19 Appropriation </t>
  </si>
  <si>
    <t>&lt;30</t>
  </si>
  <si>
    <t>FY 2018-19  YTD</t>
  </si>
  <si>
    <t>Percent of FY 2018-19 Appropriation Spent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</si>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</sst>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0_)"/>
    <numFmt numFmtId="167" formatCode="mmmm\ yyyy"/>
    <numFmt numFmtId="168" formatCode="[$-409]mmmm\ yyyy;@"/>
    <numFmt numFmtId="169" formatCode="mmm\ yyyy"/>
    <numFmt numFmtId="170" formatCode="#,##0;\(#,##0\)"/>
    <numFmt numFmtId="171" formatCode="#,###;\(#,###\)"/>
    <numFmt numFmtId="172" formatCode="&quot;$&quot;#,##0.00"/>
    <numFmt numFmtId="173" formatCode="mmmm\_x000a_yyyy"/>
    <numFmt numFmtId="174" formatCode="[$-409]mmmm\ d\,\ yyyy;@"/>
    <numFmt numFmtId="175" formatCode="[=0]&quot;-&quot;;[&lt;100]&quot;&lt;30&quot;"/>
    <numFmt numFmtId="176" formatCode="[=0]&quot;-&quot;;General"/>
    <numFmt numFmtId="177" formatCode="&quot;$&quot;##,##0_-;\(&quot;$&quot;##,##0\);\-_;"/>
    <numFmt numFmtId="178" formatCode="[=0]&quot;-&quot;;"/>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2126">
    <xf numFmtId="0" fontId="0" fillId="0" borderId="0" applyFont="0"/>
    <xf numFmtId="170" fontId="14" fillId="0" borderId="0" applyFont="0" applyFill="0" applyBorder="0" applyAlignment="0" applyProtection="0"/>
    <xf numFmtId="171"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6"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70"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4"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4" fontId="6" fillId="0" borderId="0"/>
    <xf numFmtId="174"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70"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6">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9" fontId="24" fillId="0" borderId="0" xfId="0" applyNumberFormat="1" applyFont="1"/>
    <xf numFmtId="5" fontId="24" fillId="0" borderId="6" xfId="16" applyNumberFormat="1" applyFont="1" applyFill="1" applyBorder="1"/>
    <xf numFmtId="5" fontId="24" fillId="0" borderId="6" xfId="1" applyNumberFormat="1" applyFont="1" applyFill="1" applyBorder="1"/>
    <xf numFmtId="5" fontId="24" fillId="0" borderId="18" xfId="1" applyNumberFormat="1" applyFont="1" applyFill="1" applyBorder="1" applyAlignment="1">
      <alignment horizontal="right"/>
    </xf>
    <xf numFmtId="5" fontId="22" fillId="0" borderId="18" xfId="1" applyNumberFormat="1" applyFont="1" applyFill="1" applyBorder="1" applyAlignment="1"/>
    <xf numFmtId="5" fontId="22"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10" fontId="24" fillId="0" borderId="0" xfId="17" applyNumberFormat="1" applyFont="1" applyFill="1" applyBorder="1"/>
    <xf numFmtId="164" fontId="24" fillId="0" borderId="6" xfId="1" applyNumberFormat="1" applyFont="1" applyFill="1" applyBorder="1" applyAlignment="1">
      <alignment vertical="center"/>
    </xf>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2" fillId="0" borderId="5" xfId="0" applyNumberFormat="1" applyFont="1" applyFill="1" applyBorder="1"/>
    <xf numFmtId="37" fontId="22" fillId="0" borderId="0"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5" fontId="22" fillId="0" borderId="6" xfId="1" applyNumberFormat="1" applyFont="1" applyFill="1" applyBorder="1"/>
    <xf numFmtId="0" fontId="24" fillId="0" borderId="25" xfId="0" applyFont="1" applyFill="1" applyBorder="1" applyAlignment="1">
      <alignment vertical="top" wrapText="1"/>
    </xf>
    <xf numFmtId="0" fontId="22" fillId="0" borderId="24" xfId="0" applyFont="1" applyFill="1" applyBorder="1" applyAlignment="1">
      <alignment horizontal="left" vertical="center" wrapText="1"/>
    </xf>
    <xf numFmtId="10" fontId="24" fillId="0" borderId="6" xfId="17" applyNumberFormat="1" applyFont="1" applyFill="1" applyBorder="1"/>
    <xf numFmtId="37" fontId="22" fillId="0" borderId="6" xfId="0" applyNumberFormat="1" applyFont="1" applyFill="1" applyBorder="1"/>
    <xf numFmtId="10" fontId="24" fillId="0" borderId="5" xfId="17" applyNumberFormat="1" applyFont="1" applyFill="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0" fontId="24" fillId="0" borderId="33" xfId="0" applyFont="1" applyFill="1" applyBorder="1" applyAlignment="1">
      <alignment horizontal="left" vertical="center" wrapText="1"/>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8"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4" fillId="0" borderId="0" xfId="4" applyNumberFormat="1" applyFont="1" applyFill="1" applyBorder="1" applyAlignment="1">
      <alignment vertical="center"/>
    </xf>
    <xf numFmtId="5" fontId="24" fillId="0" borderId="15" xfId="4" applyNumberFormat="1" applyFont="1" applyFill="1" applyBorder="1" applyAlignment="1">
      <alignment vertical="center"/>
    </xf>
    <xf numFmtId="5" fontId="24" fillId="0" borderId="1" xfId="4" applyNumberFormat="1" applyFont="1" applyFill="1" applyBorder="1" applyAlignment="1">
      <alignment vertical="center"/>
    </xf>
    <xf numFmtId="5" fontId="24" fillId="0" borderId="14" xfId="4" applyNumberFormat="1" applyFont="1" applyFill="1" applyBorder="1" applyAlignment="1">
      <alignment vertical="center"/>
    </xf>
    <xf numFmtId="164" fontId="24" fillId="0" borderId="15" xfId="4" applyNumberFormat="1" applyFont="1" applyFill="1" applyBorder="1" applyAlignment="1">
      <alignment vertical="center"/>
    </xf>
    <xf numFmtId="5" fontId="22" fillId="0" borderId="1" xfId="4" applyNumberFormat="1" applyFont="1" applyFill="1" applyBorder="1" applyAlignment="1">
      <alignment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0" fontId="24" fillId="0" borderId="15" xfId="0" applyFont="1" applyBorder="1" applyAlignment="1">
      <alignment vertical="center" wrapText="1"/>
    </xf>
    <xf numFmtId="5" fontId="24" fillId="0" borderId="15" xfId="4" applyNumberFormat="1" applyFont="1" applyFill="1" applyBorder="1" applyAlignment="1">
      <alignment vertical="center" wrapText="1"/>
    </xf>
    <xf numFmtId="0" fontId="22" fillId="0" borderId="14" xfId="0" applyFont="1" applyBorder="1" applyAlignment="1">
      <alignment vertical="center" wrapText="1"/>
    </xf>
    <xf numFmtId="5" fontId="24" fillId="0" borderId="14" xfId="4" applyNumberFormat="1" applyFont="1" applyFill="1" applyBorder="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2"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7"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7"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7"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16" xfId="16" applyFont="1" applyBorder="1" applyAlignment="1">
      <alignment horizontal="center" vertical="center" wrapText="1"/>
    </xf>
    <xf numFmtId="0" fontId="24" fillId="0" borderId="57" xfId="16" applyFont="1" applyFill="1" applyBorder="1" applyAlignment="1">
      <alignment vertical="center"/>
    </xf>
    <xf numFmtId="5" fontId="24" fillId="0" borderId="22" xfId="16" applyNumberFormat="1" applyFont="1" applyFill="1" applyBorder="1"/>
    <xf numFmtId="0" fontId="24" fillId="0" borderId="38" xfId="16" applyFont="1" applyFill="1" applyBorder="1" applyAlignment="1">
      <alignment vertical="center"/>
    </xf>
    <xf numFmtId="0" fontId="22" fillId="0" borderId="59" xfId="16" applyFont="1" applyFill="1" applyBorder="1" applyAlignment="1">
      <alignment vertical="center" wrapText="1"/>
    </xf>
    <xf numFmtId="5" fontId="22" fillId="0" borderId="60" xfId="16" applyNumberFormat="1" applyFont="1" applyFill="1" applyBorder="1"/>
    <xf numFmtId="0" fontId="24" fillId="0" borderId="61" xfId="16" applyFont="1" applyBorder="1" applyAlignment="1">
      <alignment horizontal="center" vertical="top"/>
    </xf>
    <xf numFmtId="0" fontId="24" fillId="0" borderId="57" xfId="16" applyFont="1" applyBorder="1" applyAlignment="1">
      <alignment vertical="center"/>
    </xf>
    <xf numFmtId="164" fontId="24" fillId="0" borderId="62" xfId="1" applyNumberFormat="1" applyFont="1" applyFill="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5" fontId="22" fillId="0" borderId="22" xfId="16" applyNumberFormat="1" applyFont="1" applyFill="1" applyBorder="1"/>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5" fontId="24" fillId="0" borderId="18" xfId="16" applyNumberFormat="1" applyFont="1" applyFill="1" applyBorder="1"/>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7" fontId="24" fillId="0" borderId="33" xfId="16" applyNumberFormat="1" applyFont="1" applyBorder="1" applyAlignment="1">
      <alignment vertical="center"/>
    </xf>
    <xf numFmtId="164" fontId="24" fillId="0" borderId="75" xfId="1" applyNumberFormat="1" applyFont="1" applyFill="1" applyBorder="1" applyAlignment="1">
      <alignment vertical="center"/>
    </xf>
    <xf numFmtId="164" fontId="24" fillId="0" borderId="76" xfId="1" applyNumberFormat="1" applyFont="1" applyFill="1" applyBorder="1" applyAlignment="1">
      <alignment horizontal="righ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70" fontId="22" fillId="0" borderId="0" xfId="1" applyFont="1" applyFill="1" applyBorder="1" applyAlignment="1">
      <alignment vertical="center"/>
    </xf>
    <xf numFmtId="164" fontId="22" fillId="0" borderId="28" xfId="1" applyNumberFormat="1" applyFont="1" applyFill="1" applyBorder="1" applyAlignment="1">
      <alignment vertical="center"/>
    </xf>
    <xf numFmtId="170"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4" fillId="0" borderId="69" xfId="0" applyFont="1" applyBorder="1" applyAlignment="1">
      <alignment horizontal="left" vertical="center" wrapText="1"/>
    </xf>
    <xf numFmtId="0" fontId="22" fillId="0" borderId="21" xfId="27" applyFont="1" applyBorder="1" applyAlignment="1">
      <alignment vertical="center" wrapText="1"/>
    </xf>
    <xf numFmtId="0" fontId="24" fillId="0" borderId="74" xfId="27" applyFont="1" applyFill="1" applyBorder="1" applyAlignment="1">
      <alignment vertical="center" wrapText="1"/>
    </xf>
    <xf numFmtId="0" fontId="24" fillId="0" borderId="68" xfId="27" applyFont="1" applyFill="1" applyBorder="1" applyAlignment="1">
      <alignment vertical="center" wrapText="1"/>
    </xf>
    <xf numFmtId="0" fontId="22" fillId="0" borderId="21" xfId="27" applyFont="1" applyFill="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16" xfId="0" applyNumberFormat="1" applyFont="1" applyBorder="1"/>
    <xf numFmtId="37" fontId="24" fillId="0" borderId="31" xfId="0" applyNumberFormat="1" applyFont="1" applyBorder="1"/>
    <xf numFmtId="37" fontId="24" fillId="0" borderId="22" xfId="0" applyNumberFormat="1" applyFont="1" applyBorder="1"/>
    <xf numFmtId="37" fontId="24" fillId="0" borderId="75" xfId="0" applyNumberFormat="1" applyFont="1" applyBorder="1"/>
    <xf numFmtId="37" fontId="24" fillId="0" borderId="76" xfId="0" applyNumberFormat="1" applyFont="1" applyBorder="1"/>
    <xf numFmtId="0" fontId="22" fillId="0" borderId="21" xfId="0" applyFont="1" applyBorder="1"/>
    <xf numFmtId="37" fontId="22" fillId="0" borderId="28" xfId="0" applyNumberFormat="1" applyFont="1" applyBorder="1"/>
    <xf numFmtId="37" fontId="22" fillId="0" borderId="32" xfId="0" applyNumberFormat="1" applyFont="1" applyBorder="1"/>
    <xf numFmtId="37" fontId="22" fillId="0" borderId="1" xfId="0" applyNumberFormat="1" applyFont="1" applyBorder="1"/>
    <xf numFmtId="37" fontId="22" fillId="0" borderId="87" xfId="0" applyNumberFormat="1" applyFont="1" applyBorder="1"/>
    <xf numFmtId="37" fontId="0" fillId="0" borderId="0" xfId="0" applyNumberFormat="1"/>
    <xf numFmtId="5" fontId="24" fillId="0" borderId="0" xfId="16" applyNumberFormat="1" applyFont="1" applyFill="1" applyBorder="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37" fontId="22" fillId="6" borderId="28" xfId="0" applyNumberFormat="1" applyFont="1" applyFill="1" applyBorder="1"/>
    <xf numFmtId="37" fontId="22" fillId="6" borderId="87" xfId="0" applyNumberFormat="1" applyFont="1" applyFill="1" applyBorder="1"/>
    <xf numFmtId="164" fontId="24" fillId="0" borderId="5" xfId="0" applyNumberFormat="1" applyFont="1" applyFill="1" applyBorder="1"/>
    <xf numFmtId="164" fontId="24" fillId="0" borderId="0" xfId="0" applyNumberFormat="1" applyFont="1" applyFill="1" applyBorder="1"/>
    <xf numFmtId="37" fontId="24" fillId="0" borderId="75" xfId="1" applyNumberFormat="1" applyFont="1" applyBorder="1" applyAlignment="1">
      <alignment vertical="center"/>
    </xf>
    <xf numFmtId="173" fontId="22" fillId="0" borderId="40" xfId="4" quotePrefix="1" applyNumberFormat="1" applyFont="1" applyBorder="1" applyAlignment="1">
      <alignment horizontal="center" vertical="center" wrapText="1"/>
    </xf>
    <xf numFmtId="173"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164" fontId="24" fillId="0" borderId="18"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2" fillId="0" borderId="26" xfId="0" applyFont="1" applyFill="1" applyBorder="1" applyAlignment="1">
      <alignment horizontal="left" vertical="center" wrapText="1"/>
    </xf>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164" fontId="22" fillId="0" borderId="35" xfId="1" applyNumberFormat="1" applyFont="1" applyFill="1" applyBorder="1" applyAlignment="1">
      <alignment vertical="center"/>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5" fontId="24" fillId="0" borderId="62" xfId="16" applyNumberFormat="1" applyFont="1" applyFill="1" applyBorder="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8"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37" fontId="24" fillId="0" borderId="62" xfId="0" applyNumberFormat="1" applyFont="1" applyBorder="1"/>
    <xf numFmtId="37" fontId="22" fillId="0" borderId="22" xfId="1" applyNumberFormat="1" applyFont="1" applyFill="1" applyBorder="1" applyAlignment="1"/>
    <xf numFmtId="37" fontId="24" fillId="0" borderId="22" xfId="1" applyNumberFormat="1" applyFont="1" applyFill="1" applyBorder="1" applyAlignment="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7"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37" fontId="22" fillId="0" borderId="22" xfId="0" applyNumberFormat="1" applyFont="1" applyFill="1" applyBorder="1"/>
    <xf numFmtId="10" fontId="24" fillId="0" borderId="22" xfId="17" applyNumberFormat="1" applyFont="1" applyFill="1" applyBorder="1"/>
    <xf numFmtId="0" fontId="24" fillId="6" borderId="31" xfId="0" applyFont="1" applyFill="1" applyBorder="1" applyAlignment="1"/>
    <xf numFmtId="0" fontId="24" fillId="0" borderId="22" xfId="0" applyFont="1" applyFill="1" applyBorder="1" applyAlignment="1">
      <alignment horizontal="center"/>
    </xf>
    <xf numFmtId="0" fontId="24" fillId="0" borderId="56" xfId="16" applyFont="1" applyFill="1" applyBorder="1" applyAlignment="1">
      <alignment horizontal="center" vertical="top"/>
    </xf>
    <xf numFmtId="5" fontId="24" fillId="0" borderId="62" xfId="1" applyNumberFormat="1" applyFont="1" applyFill="1" applyBorder="1" applyAlignment="1">
      <alignment horizontal="right"/>
    </xf>
    <xf numFmtId="0" fontId="22" fillId="0" borderId="57" xfId="16" applyFont="1" applyFill="1" applyBorder="1" applyAlignment="1">
      <alignment vertical="center"/>
    </xf>
    <xf numFmtId="5" fontId="22" fillId="0" borderId="62" xfId="1" applyNumberFormat="1" applyFont="1" applyFill="1" applyBorder="1" applyAlignment="1"/>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5" fontId="26" fillId="0" borderId="0" xfId="0" applyNumberFormat="1" applyFont="1" applyFill="1" applyBorder="1" applyAlignment="1">
      <alignment vertical="center"/>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164" fontId="24" fillId="0" borderId="44" xfId="1" applyNumberFormat="1" applyFont="1" applyFill="1" applyBorder="1" applyAlignment="1">
      <alignment vertical="center"/>
    </xf>
    <xf numFmtId="0" fontId="22" fillId="0" borderId="57" xfId="16" applyFont="1" applyFill="1" applyBorder="1" applyAlignment="1">
      <alignment vertical="center" wrapText="1"/>
    </xf>
    <xf numFmtId="5" fontId="22" fillId="0" borderId="6" xfId="1" applyNumberFormat="1" applyFont="1" applyFill="1" applyBorder="1" applyAlignment="1"/>
    <xf numFmtId="0" fontId="22" fillId="0" borderId="57" xfId="16" applyFont="1" applyBorder="1" applyAlignment="1">
      <alignment vertical="center" wrapText="1"/>
    </xf>
    <xf numFmtId="164" fontId="24" fillId="0" borderId="0" xfId="1" applyNumberFormat="1" applyFont="1" applyFill="1" applyBorder="1" applyAlignment="1">
      <alignment horizontal="right" vertical="center" wrapText="1"/>
    </xf>
    <xf numFmtId="164" fontId="24" fillId="0" borderId="15" xfId="4" applyNumberFormat="1" applyFont="1" applyFill="1" applyBorder="1" applyAlignment="1">
      <alignment horizontal="right" vertical="center"/>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9" fontId="22" fillId="0" borderId="1" xfId="0" applyNumberFormat="1" applyFont="1" applyBorder="1" applyAlignment="1">
      <alignment horizontal="center" vertical="center" wrapText="1"/>
    </xf>
    <xf numFmtId="169"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164" fontId="31" fillId="0" borderId="0" xfId="1" applyNumberFormat="1" applyFont="1" applyFill="1" applyBorder="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164" fontId="31" fillId="0" borderId="6" xfId="1" applyNumberFormat="1" applyFont="1" applyFill="1" applyBorder="1" applyAlignment="1">
      <alignment vertical="center"/>
    </xf>
    <xf numFmtId="164" fontId="31" fillId="0" borderId="62" xfId="1" applyNumberFormat="1" applyFont="1" applyFill="1" applyBorder="1" applyAlignment="1">
      <alignment vertical="center"/>
    </xf>
    <xf numFmtId="164" fontId="31" fillId="0" borderId="75" xfId="1" applyNumberFormat="1" applyFont="1" applyFill="1" applyBorder="1" applyAlignment="1">
      <alignment vertical="center"/>
    </xf>
    <xf numFmtId="164" fontId="31" fillId="0" borderId="76" xfId="1" applyNumberFormat="1" applyFont="1" applyFill="1" applyBorder="1" applyAlignment="1">
      <alignment horizontal="right" vertical="center"/>
    </xf>
    <xf numFmtId="0" fontId="24" fillId="0" borderId="0" xfId="28" applyFont="1" applyAlignment="1">
      <alignment vertical="center" wrapText="1"/>
    </xf>
    <xf numFmtId="164" fontId="24" fillId="0" borderId="0" xfId="0" applyNumberFormat="1" applyFont="1" applyAlignment="1">
      <alignment vertical="center"/>
    </xf>
    <xf numFmtId="5" fontId="22" fillId="0" borderId="212" xfId="16" applyNumberFormat="1" applyFont="1" applyFill="1" applyBorder="1"/>
    <xf numFmtId="5" fontId="22" fillId="0" borderId="214" xfId="16" applyNumberFormat="1" applyFont="1" applyFill="1" applyBorder="1"/>
    <xf numFmtId="5" fontId="22" fillId="0" borderId="211" xfId="16" applyNumberFormat="1" applyFont="1" applyFill="1" applyBorder="1"/>
    <xf numFmtId="5" fontId="22" fillId="0" borderId="35" xfId="16" applyNumberFormat="1" applyFont="1" applyFill="1" applyBorder="1"/>
    <xf numFmtId="5" fontId="24" fillId="0" borderId="213" xfId="16" applyNumberFormat="1" applyFont="1" applyFill="1" applyBorder="1"/>
    <xf numFmtId="5" fontId="22" fillId="0" borderId="72" xfId="16" applyNumberFormat="1" applyFont="1" applyFill="1" applyBorder="1"/>
    <xf numFmtId="0" fontId="24" fillId="0" borderId="16" xfId="16" applyFont="1" applyFill="1" applyBorder="1" applyAlignment="1">
      <alignment horizontal="center" vertical="center" wrapText="1"/>
    </xf>
    <xf numFmtId="164" fontId="22" fillId="0" borderId="211" xfId="1" applyNumberFormat="1" applyFont="1" applyFill="1" applyBorder="1" applyAlignment="1">
      <alignment vertical="center"/>
    </xf>
    <xf numFmtId="164" fontId="22" fillId="0" borderId="212" xfId="1" applyNumberFormat="1" applyFont="1" applyFill="1" applyBorder="1" applyAlignment="1">
      <alignment vertical="center"/>
    </xf>
    <xf numFmtId="164" fontId="22" fillId="0" borderId="214" xfId="1" applyNumberFormat="1" applyFont="1" applyFill="1" applyBorder="1" applyAlignment="1">
      <alignment vertical="center"/>
    </xf>
    <xf numFmtId="164" fontId="31" fillId="0" borderId="18" xfId="1" applyNumberFormat="1" applyFont="1" applyFill="1" applyBorder="1" applyAlignment="1">
      <alignment vertical="center"/>
    </xf>
    <xf numFmtId="0" fontId="21" fillId="0" borderId="0" xfId="0" applyFont="1" applyBorder="1" applyAlignment="1">
      <alignment vertical="center" wrapText="1"/>
    </xf>
    <xf numFmtId="5" fontId="24" fillId="0" borderId="18" xfId="1" applyNumberFormat="1" applyFont="1" applyFill="1" applyBorder="1" applyAlignment="1"/>
    <xf numFmtId="5" fontId="24" fillId="0" borderId="22" xfId="4" applyFont="1" applyFill="1" applyBorder="1" applyAlignment="1">
      <alignment vertical="top"/>
    </xf>
    <xf numFmtId="0" fontId="24" fillId="0" borderId="0" xfId="16" applyFont="1" applyFill="1" applyBorder="1" applyAlignment="1">
      <alignment horizontal="left" wrapText="1"/>
    </xf>
    <xf numFmtId="164" fontId="26" fillId="0" borderId="24" xfId="1" applyNumberFormat="1" applyFont="1" applyFill="1" applyBorder="1" applyAlignment="1">
      <alignment horizontal="right" vertical="center"/>
    </xf>
    <xf numFmtId="164" fontId="24" fillId="0" borderId="0" xfId="1" applyNumberFormat="1" applyFont="1" applyFill="1" applyBorder="1" applyAlignment="1">
      <alignment vertical="center"/>
    </xf>
    <xf numFmtId="164" fontId="24" fillId="0" borderId="1"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8" fontId="22" fillId="0" borderId="28" xfId="4" applyNumberFormat="1" applyFont="1" applyFill="1" applyBorder="1" applyAlignment="1">
      <alignment horizontal="center" vertical="center" wrapText="1"/>
    </xf>
    <xf numFmtId="164" fontId="26" fillId="0" borderId="25" xfId="1" applyNumberFormat="1" applyFont="1" applyFill="1" applyBorder="1" applyAlignment="1">
      <alignment vertical="center"/>
    </xf>
    <xf numFmtId="164" fontId="26" fillId="0" borderId="24" xfId="1" applyNumberFormat="1" applyFont="1" applyFill="1" applyBorder="1" applyAlignment="1">
      <alignment vertical="center"/>
    </xf>
    <xf numFmtId="164" fontId="24" fillId="0" borderId="26" xfId="1" applyNumberFormat="1" applyFont="1" applyFill="1" applyBorder="1" applyAlignment="1">
      <alignment vertical="center"/>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16" xfId="4" applyNumberFormat="1" applyFont="1" applyFill="1" applyBorder="1" applyAlignment="1">
      <alignment vertical="center"/>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4" fillId="0" borderId="15" xfId="1" applyNumberFormat="1" applyFont="1" applyFill="1" applyBorder="1" applyAlignment="1">
      <alignment vertical="center"/>
    </xf>
    <xf numFmtId="5" fontId="32" fillId="0" borderId="15" xfId="1111" applyNumberFormat="1" applyFont="1" applyFill="1" applyBorder="1" applyAlignment="1">
      <alignment vertical="center"/>
    </xf>
    <xf numFmtId="5" fontId="24" fillId="0" borderId="27" xfId="4" applyNumberFormat="1" applyFont="1" applyFill="1" applyBorder="1" applyAlignment="1">
      <alignment vertical="center"/>
    </xf>
    <xf numFmtId="5" fontId="26" fillId="0" borderId="15" xfId="4" applyFont="1" applyFill="1" applyBorder="1" applyAlignment="1">
      <alignment vertical="center"/>
    </xf>
    <xf numFmtId="5" fontId="24" fillId="0" borderId="21" xfId="4" applyNumberFormat="1" applyFont="1" applyFill="1" applyBorder="1" applyAlignment="1">
      <alignment vertical="center"/>
    </xf>
    <xf numFmtId="5" fontId="26" fillId="0" borderId="0" xfId="1106" applyNumberFormat="1" applyFont="1" applyFill="1" applyAlignment="1">
      <alignment vertical="center"/>
    </xf>
    <xf numFmtId="5" fontId="32" fillId="0" borderId="0" xfId="1111" applyNumberFormat="1" applyFont="1" applyFill="1" applyBorder="1" applyAlignment="1">
      <alignment vertical="center"/>
    </xf>
    <xf numFmtId="164" fontId="24" fillId="0" borderId="24" xfId="1" applyNumberFormat="1" applyFont="1" applyFill="1" applyBorder="1" applyAlignment="1">
      <alignment horizontal="right" vertical="center"/>
    </xf>
    <xf numFmtId="37" fontId="24" fillId="0" borderId="75" xfId="0" applyNumberFormat="1" applyFont="1" applyFill="1" applyBorder="1"/>
    <xf numFmtId="37" fontId="22" fillId="0" borderId="28" xfId="0" applyNumberFormat="1" applyFont="1" applyFill="1" applyBorder="1"/>
    <xf numFmtId="172" fontId="22" fillId="0" borderId="0" xfId="0" applyNumberFormat="1" applyFont="1" applyFill="1" applyAlignment="1">
      <alignment vertical="center"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5" fontId="24" fillId="0" borderId="6" xfId="16" applyNumberFormat="1" applyFont="1" applyBorder="1"/>
    <xf numFmtId="5" fontId="22" fillId="0" borderId="6" xfId="16" applyNumberFormat="1" applyFont="1" applyBorder="1"/>
    <xf numFmtId="37" fontId="22" fillId="0" borderId="215" xfId="1" applyNumberFormat="1" applyFont="1" applyBorder="1"/>
    <xf numFmtId="175" fontId="24" fillId="0" borderId="22" xfId="1" applyNumberFormat="1" applyFont="1" applyBorder="1"/>
    <xf numFmtId="176" fontId="24" fillId="0" borderId="6" xfId="16" applyNumberFormat="1" applyFont="1" applyFill="1" applyBorder="1"/>
    <xf numFmtId="176" fontId="24" fillId="0" borderId="22" xfId="1" applyNumberFormat="1" applyFont="1" applyFill="1" applyBorder="1"/>
    <xf numFmtId="176" fontId="24" fillId="0" borderId="22" xfId="1" applyNumberFormat="1" applyFont="1" applyFill="1" applyBorder="1" applyAlignment="1">
      <alignment horizontal="right"/>
    </xf>
    <xf numFmtId="176" fontId="24" fillId="0" borderId="19" xfId="16" applyNumberFormat="1" applyFont="1" applyFill="1" applyBorder="1"/>
    <xf numFmtId="176" fontId="24" fillId="0" borderId="52" xfId="1" applyNumberFormat="1" applyFont="1" applyFill="1" applyBorder="1"/>
    <xf numFmtId="176" fontId="24" fillId="0" borderId="30" xfId="16" applyNumberFormat="1" applyFont="1" applyFill="1" applyBorder="1"/>
    <xf numFmtId="176" fontId="24" fillId="0" borderId="1" xfId="16" applyNumberFormat="1" applyFont="1" applyFill="1" applyBorder="1"/>
    <xf numFmtId="176" fontId="24" fillId="0" borderId="24" xfId="0" applyNumberFormat="1" applyFont="1" applyFill="1" applyBorder="1" applyAlignment="1">
      <alignment vertical="top" wrapText="1"/>
    </xf>
    <xf numFmtId="177" fontId="24" fillId="0" borderId="16" xfId="16" applyNumberFormat="1" applyFont="1" applyFill="1" applyBorder="1"/>
    <xf numFmtId="177" fontId="24" fillId="0" borderId="6" xfId="16" applyNumberFormat="1" applyFont="1" applyFill="1" applyBorder="1"/>
    <xf numFmtId="177" fontId="24" fillId="0" borderId="0" xfId="16" applyNumberFormat="1" applyFont="1" applyFill="1" applyBorder="1"/>
    <xf numFmtId="177" fontId="24" fillId="0" borderId="28" xfId="16" applyNumberFormat="1" applyFont="1" applyFill="1" applyBorder="1"/>
    <xf numFmtId="177" fontId="24" fillId="0" borderId="1" xfId="16" applyNumberFormat="1" applyFont="1" applyFill="1" applyBorder="1"/>
    <xf numFmtId="177" fontId="24" fillId="0" borderId="30" xfId="16" applyNumberFormat="1" applyFont="1" applyFill="1" applyBorder="1"/>
    <xf numFmtId="177" fontId="24" fillId="0" borderId="32" xfId="16" applyNumberFormat="1" applyFont="1" applyFill="1" applyBorder="1"/>
    <xf numFmtId="177" fontId="22" fillId="0" borderId="14" xfId="4" applyNumberFormat="1" applyFont="1" applyFill="1" applyBorder="1" applyAlignment="1">
      <alignment vertical="center" wrapText="1"/>
    </xf>
    <xf numFmtId="177" fontId="24" fillId="0" borderId="22" xfId="4" applyNumberFormat="1" applyFont="1" applyBorder="1" applyAlignment="1">
      <alignment vertical="center" wrapText="1"/>
    </xf>
    <xf numFmtId="177" fontId="24" fillId="0" borderId="22" xfId="4" applyNumberFormat="1" applyFont="1" applyFill="1" applyBorder="1" applyAlignment="1">
      <alignment vertical="center" wrapText="1"/>
    </xf>
    <xf numFmtId="177" fontId="22" fillId="0" borderId="22" xfId="4" applyNumberFormat="1" applyFont="1" applyBorder="1" applyAlignment="1">
      <alignment vertical="center" wrapText="1"/>
    </xf>
    <xf numFmtId="177" fontId="22" fillId="0" borderId="23" xfId="4" applyNumberFormat="1" applyFont="1" applyBorder="1" applyAlignment="1">
      <alignment vertical="center" wrapText="1"/>
    </xf>
    <xf numFmtId="177" fontId="24" fillId="0" borderId="20" xfId="4" applyNumberFormat="1" applyFont="1" applyBorder="1" applyAlignment="1">
      <alignment vertical="center"/>
    </xf>
    <xf numFmtId="177" fontId="24" fillId="0" borderId="74" xfId="4" applyNumberFormat="1" applyFont="1" applyBorder="1" applyAlignment="1">
      <alignment vertical="center"/>
    </xf>
    <xf numFmtId="177" fontId="24" fillId="0" borderId="20" xfId="4" applyNumberFormat="1" applyFont="1" applyFill="1" applyBorder="1" applyAlignment="1">
      <alignment vertical="center"/>
    </xf>
    <xf numFmtId="177" fontId="24" fillId="0" borderId="3" xfId="4" applyNumberFormat="1" applyFont="1" applyBorder="1" applyAlignment="1">
      <alignment vertical="center"/>
    </xf>
    <xf numFmtId="177" fontId="24" fillId="0" borderId="67" xfId="4" applyNumberFormat="1" applyFont="1" applyBorder="1" applyAlignment="1">
      <alignment vertical="center"/>
    </xf>
    <xf numFmtId="177" fontId="24" fillId="0" borderId="70" xfId="4" applyNumberFormat="1" applyFont="1" applyBorder="1" applyAlignment="1">
      <alignment vertical="center"/>
    </xf>
    <xf numFmtId="177" fontId="24" fillId="0" borderId="68" xfId="4" applyNumberFormat="1" applyFont="1" applyBorder="1" applyAlignment="1">
      <alignment vertical="center"/>
    </xf>
    <xf numFmtId="177" fontId="22" fillId="0" borderId="72" xfId="4" applyNumberFormat="1" applyFont="1" applyFill="1" applyBorder="1" applyAlignment="1">
      <alignment vertical="center"/>
    </xf>
    <xf numFmtId="177" fontId="22" fillId="0" borderId="72" xfId="4" applyNumberFormat="1" applyFont="1" applyBorder="1" applyAlignment="1">
      <alignment vertical="center"/>
    </xf>
    <xf numFmtId="177" fontId="22" fillId="0" borderId="21" xfId="4" applyNumberFormat="1" applyFont="1" applyBorder="1" applyAlignment="1">
      <alignment vertical="center"/>
    </xf>
    <xf numFmtId="177" fontId="24" fillId="0" borderId="74" xfId="4" applyNumberFormat="1" applyFont="1" applyFill="1" applyBorder="1" applyAlignment="1">
      <alignment vertical="center"/>
    </xf>
    <xf numFmtId="177" fontId="24" fillId="0" borderId="70" xfId="4" applyNumberFormat="1" applyFont="1" applyFill="1" applyBorder="1" applyAlignment="1">
      <alignment vertical="center"/>
    </xf>
    <xf numFmtId="177" fontId="24" fillId="0" borderId="68" xfId="4" applyNumberFormat="1" applyFont="1" applyFill="1" applyBorder="1" applyAlignment="1">
      <alignment vertical="center"/>
    </xf>
    <xf numFmtId="177" fontId="22" fillId="0" borderId="18" xfId="4" applyNumberFormat="1" applyFont="1" applyFill="1" applyBorder="1" applyAlignment="1">
      <alignment vertical="center"/>
    </xf>
    <xf numFmtId="177" fontId="22" fillId="0" borderId="15" xfId="4" applyNumberFormat="1" applyFont="1" applyFill="1" applyBorder="1" applyAlignment="1">
      <alignment vertical="center"/>
    </xf>
    <xf numFmtId="177" fontId="22" fillId="0" borderId="66" xfId="4" applyNumberFormat="1" applyFont="1" applyBorder="1" applyAlignment="1">
      <alignment vertical="center"/>
    </xf>
    <xf numFmtId="177" fontId="22" fillId="0" borderId="66" xfId="4" applyNumberFormat="1" applyFont="1" applyFill="1" applyBorder="1" applyAlignment="1">
      <alignment vertical="center"/>
    </xf>
    <xf numFmtId="177" fontId="22" fillId="0" borderId="14" xfId="4" applyNumberFormat="1" applyFont="1" applyBorder="1" applyAlignment="1">
      <alignment vertical="center"/>
    </xf>
    <xf numFmtId="165" fontId="24" fillId="0" borderId="0" xfId="4" applyNumberFormat="1" applyFont="1" applyFill="1" applyBorder="1" applyAlignment="1">
      <alignment vertical="center" wrapText="1"/>
    </xf>
    <xf numFmtId="165" fontId="24" fillId="0" borderId="1" xfId="4" applyNumberFormat="1" applyFont="1" applyFill="1" applyBorder="1" applyAlignment="1">
      <alignment vertical="center" wrapText="1"/>
    </xf>
    <xf numFmtId="165" fontId="22" fillId="0" borderId="1" xfId="4" applyNumberFormat="1" applyFont="1" applyFill="1" applyBorder="1" applyAlignment="1">
      <alignment vertical="center" wrapText="1"/>
    </xf>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5" fontId="24" fillId="0" borderId="46" xfId="4" applyNumberFormat="1" applyFont="1" applyFill="1" applyBorder="1" applyAlignment="1">
      <alignment vertical="center"/>
    </xf>
    <xf numFmtId="165" fontId="24" fillId="0" borderId="42" xfId="4" applyNumberFormat="1" applyFont="1" applyFill="1" applyBorder="1" applyAlignment="1">
      <alignment vertical="center"/>
    </xf>
    <xf numFmtId="165" fontId="24" fillId="0" borderId="38" xfId="4" applyNumberFormat="1" applyFont="1" applyFill="1" applyBorder="1" applyAlignment="1">
      <alignment vertical="center"/>
    </xf>
    <xf numFmtId="165" fontId="24" fillId="0" borderId="19" xfId="4" applyNumberFormat="1" applyFont="1" applyFill="1" applyBorder="1" applyAlignment="1">
      <alignment vertical="center"/>
    </xf>
    <xf numFmtId="165" fontId="24" fillId="0" borderId="34" xfId="4" applyNumberFormat="1" applyFont="1" applyFill="1" applyBorder="1" applyAlignment="1">
      <alignment vertical="center"/>
    </xf>
    <xf numFmtId="165" fontId="24" fillId="0" borderId="10" xfId="4" applyNumberFormat="1" applyFont="1" applyFill="1" applyBorder="1" applyAlignment="1">
      <alignment vertical="center"/>
    </xf>
    <xf numFmtId="165" fontId="24" fillId="0" borderId="69" xfId="4" applyNumberFormat="1" applyFont="1" applyFill="1" applyBorder="1" applyAlignment="1">
      <alignment vertical="center"/>
    </xf>
    <xf numFmtId="165" fontId="24" fillId="0" borderId="116" xfId="4" applyNumberFormat="1" applyFont="1" applyFill="1" applyBorder="1" applyAlignment="1">
      <alignment vertical="center"/>
    </xf>
    <xf numFmtId="165" fontId="22" fillId="0" borderId="72" xfId="4" applyNumberFormat="1" applyFont="1" applyFill="1" applyBorder="1" applyAlignment="1">
      <alignment vertical="center"/>
    </xf>
    <xf numFmtId="165" fontId="22" fillId="0" borderId="72" xfId="4" applyNumberFormat="1" applyFont="1" applyBorder="1" applyAlignment="1">
      <alignment vertical="center"/>
    </xf>
    <xf numFmtId="165" fontId="24" fillId="0" borderId="20" xfId="4" applyNumberFormat="1" applyFont="1" applyFill="1" applyBorder="1" applyAlignment="1">
      <alignment vertical="center"/>
    </xf>
    <xf numFmtId="165" fontId="24" fillId="0" borderId="70" xfId="4" applyNumberFormat="1" applyFont="1" applyFill="1" applyBorder="1" applyAlignment="1">
      <alignment vertical="center"/>
    </xf>
    <xf numFmtId="165" fontId="22" fillId="0" borderId="57" xfId="4" applyNumberFormat="1" applyFont="1" applyFill="1" applyBorder="1" applyAlignment="1">
      <alignment vertical="center"/>
    </xf>
    <xf numFmtId="165" fontId="22" fillId="0" borderId="18" xfId="4" applyNumberFormat="1" applyFont="1" applyFill="1" applyBorder="1" applyAlignment="1">
      <alignment vertical="center"/>
    </xf>
    <xf numFmtId="165" fontId="22" fillId="0" borderId="40" xfId="4" applyNumberFormat="1" applyFont="1" applyBorder="1" applyAlignment="1">
      <alignment vertical="center"/>
    </xf>
    <xf numFmtId="165" fontId="22" fillId="0" borderId="66" xfId="4" applyNumberFormat="1" applyFont="1" applyBorder="1" applyAlignment="1">
      <alignment vertical="center"/>
    </xf>
    <xf numFmtId="170" fontId="24" fillId="0" borderId="13" xfId="1" applyFont="1" applyFill="1" applyBorder="1" applyAlignment="1">
      <alignment vertical="center"/>
    </xf>
    <xf numFmtId="170" fontId="24" fillId="0" borderId="54" xfId="1" applyFont="1" applyFill="1" applyBorder="1" applyAlignment="1">
      <alignment horizontal="right" vertical="center"/>
    </xf>
    <xf numFmtId="170" fontId="24" fillId="0" borderId="0" xfId="1" applyFont="1" applyFill="1" applyBorder="1" applyAlignment="1">
      <alignment vertical="center"/>
    </xf>
    <xf numFmtId="170" fontId="24" fillId="0" borderId="22" xfId="1" applyFont="1" applyFill="1" applyBorder="1" applyAlignment="1">
      <alignment horizontal="right" vertical="center"/>
    </xf>
    <xf numFmtId="176" fontId="24" fillId="0" borderId="16" xfId="0" applyNumberFormat="1" applyFont="1" applyBorder="1"/>
    <xf numFmtId="176" fontId="24" fillId="0" borderId="82" xfId="0" applyNumberFormat="1" applyFont="1" applyBorder="1"/>
    <xf numFmtId="176" fontId="24" fillId="0" borderId="0" xfId="0" applyNumberFormat="1" applyFont="1" applyBorder="1"/>
    <xf numFmtId="176" fontId="24" fillId="0" borderId="83" xfId="0" applyNumberFormat="1" applyFont="1" applyBorder="1"/>
    <xf numFmtId="176" fontId="24" fillId="0" borderId="75" xfId="0" applyNumberFormat="1" applyFont="1" applyBorder="1"/>
    <xf numFmtId="176" fontId="24" fillId="0" borderId="84" xfId="0" applyNumberFormat="1" applyFont="1" applyBorder="1"/>
    <xf numFmtId="176" fontId="22" fillId="0" borderId="28" xfId="0" applyNumberFormat="1" applyFont="1" applyBorder="1"/>
    <xf numFmtId="176" fontId="22" fillId="0" borderId="85" xfId="0" applyNumberFormat="1" applyFont="1" applyBorder="1"/>
    <xf numFmtId="176" fontId="22" fillId="6" borderId="28" xfId="0" applyNumberFormat="1" applyFont="1" applyFill="1" applyBorder="1"/>
    <xf numFmtId="176" fontId="22" fillId="0" borderId="1" xfId="0" applyNumberFormat="1" applyFont="1" applyBorder="1"/>
    <xf numFmtId="178" fontId="24" fillId="0" borderId="6" xfId="1" applyNumberFormat="1" applyFont="1" applyFill="1" applyBorder="1"/>
    <xf numFmtId="178" fontId="24" fillId="0" borderId="18" xfId="1" applyNumberFormat="1" applyFont="1" applyFill="1" applyBorder="1" applyAlignment="1">
      <alignment horizontal="right"/>
    </xf>
    <xf numFmtId="178" fontId="24" fillId="0" borderId="62" xfId="16" applyNumberFormat="1" applyFont="1" applyFill="1" applyBorder="1"/>
    <xf numFmtId="178" fontId="31" fillId="0" borderId="6" xfId="1" applyNumberFormat="1" applyFont="1" applyFill="1" applyBorder="1"/>
    <xf numFmtId="178" fontId="31" fillId="0" borderId="18" xfId="1" applyNumberFormat="1" applyFont="1" applyFill="1" applyBorder="1" applyAlignment="1">
      <alignment horizontal="right"/>
    </xf>
    <xf numFmtId="178" fontId="31" fillId="0" borderId="62" xfId="16" applyNumberFormat="1" applyFont="1" applyFill="1" applyBorder="1"/>
    <xf numFmtId="178" fontId="24" fillId="0" borderId="6" xfId="16" applyNumberFormat="1" applyFont="1" applyFill="1" applyBorder="1"/>
    <xf numFmtId="178" fontId="24" fillId="0" borderId="18" xfId="16" applyNumberFormat="1" applyFont="1" applyFill="1" applyBorder="1"/>
    <xf numFmtId="178" fontId="24" fillId="0" borderId="0" xfId="16" applyNumberFormat="1" applyFont="1" applyFill="1" applyBorder="1"/>
    <xf numFmtId="178" fontId="31" fillId="0" borderId="6" xfId="16" applyNumberFormat="1" applyFont="1" applyFill="1" applyBorder="1"/>
    <xf numFmtId="178" fontId="31" fillId="0" borderId="18" xfId="16" applyNumberFormat="1" applyFont="1" applyFill="1" applyBorder="1"/>
    <xf numFmtId="178" fontId="31" fillId="0" borderId="0" xfId="16" applyNumberFormat="1" applyFont="1" applyFill="1" applyBorder="1"/>
    <xf numFmtId="178" fontId="31" fillId="0" borderId="39" xfId="16" applyNumberFormat="1" applyFont="1" applyFill="1" applyBorder="1"/>
    <xf numFmtId="178" fontId="24" fillId="0" borderId="22" xfId="16" applyNumberFormat="1" applyFont="1" applyFill="1" applyBorder="1"/>
    <xf numFmtId="178" fontId="31" fillId="0" borderId="20" xfId="16" applyNumberFormat="1" applyFont="1" applyFill="1" applyBorder="1"/>
    <xf numFmtId="178" fontId="31" fillId="0" borderId="19" xfId="16" applyNumberFormat="1" applyFont="1" applyFill="1" applyBorder="1"/>
    <xf numFmtId="178" fontId="31" fillId="0" borderId="52" xfId="16" applyNumberFormat="1" applyFont="1" applyFill="1" applyBorder="1"/>
    <xf numFmtId="178" fontId="24" fillId="0" borderId="60" xfId="16" applyNumberFormat="1" applyFont="1" applyFill="1" applyBorder="1"/>
    <xf numFmtId="178" fontId="24" fillId="0" borderId="32" xfId="16" applyNumberFormat="1" applyFont="1" applyFill="1" applyBorder="1"/>
    <xf numFmtId="178" fontId="24" fillId="0" borderId="5" xfId="0" applyNumberFormat="1" applyFont="1" applyFill="1" applyBorder="1"/>
    <xf numFmtId="178" fontId="24" fillId="0" borderId="0" xfId="0" applyNumberFormat="1" applyFont="1" applyFill="1" applyBorder="1"/>
    <xf numFmtId="178" fontId="24" fillId="0" borderId="6" xfId="0" applyNumberFormat="1" applyFont="1" applyFill="1" applyBorder="1"/>
    <xf numFmtId="178" fontId="24" fillId="0" borderId="22" xfId="0" applyNumberFormat="1" applyFont="1" applyFill="1" applyBorder="1"/>
    <xf numFmtId="176" fontId="24" fillId="0" borderId="0" xfId="4" applyNumberFormat="1" applyFont="1" applyFill="1" applyBorder="1" applyAlignment="1">
      <alignment vertical="center"/>
    </xf>
    <xf numFmtId="176" fontId="31" fillId="0" borderId="0" xfId="4" applyNumberFormat="1" applyFont="1" applyFill="1" applyBorder="1" applyAlignment="1">
      <alignment vertical="center"/>
    </xf>
    <xf numFmtId="176" fontId="24" fillId="0" borderId="1" xfId="4" applyNumberFormat="1" applyFont="1" applyFill="1" applyBorder="1" applyAlignment="1">
      <alignment vertical="center"/>
    </xf>
    <xf numFmtId="176" fontId="31" fillId="0" borderId="1" xfId="4" applyNumberFormat="1" applyFont="1" applyFill="1" applyBorder="1" applyAlignment="1">
      <alignment vertical="center"/>
    </xf>
    <xf numFmtId="176" fontId="24" fillId="0" borderId="0" xfId="1" applyNumberFormat="1" applyFont="1" applyFill="1" applyBorder="1" applyAlignment="1">
      <alignment horizontal="right" vertical="center" wrapText="1"/>
    </xf>
    <xf numFmtId="176" fontId="22" fillId="0" borderId="1" xfId="4" applyNumberFormat="1" applyFont="1" applyFill="1" applyBorder="1" applyAlignment="1">
      <alignment vertical="center"/>
    </xf>
    <xf numFmtId="176" fontId="26" fillId="0" borderId="0" xfId="0" applyNumberFormat="1" applyFont="1" applyFill="1" applyBorder="1" applyAlignment="1">
      <alignment vertical="center"/>
    </xf>
    <xf numFmtId="176" fontId="22" fillId="0" borderId="16" xfId="4" applyNumberFormat="1" applyFont="1" applyFill="1" applyBorder="1" applyAlignment="1">
      <alignment vertical="center"/>
    </xf>
    <xf numFmtId="178" fontId="24" fillId="0" borderId="6" xfId="16" applyNumberFormat="1" applyFont="1" applyBorder="1"/>
    <xf numFmtId="178" fontId="31" fillId="0" borderId="19" xfId="16" applyNumberFormat="1" applyFont="1" applyBorder="1"/>
    <xf numFmtId="178" fontId="24" fillId="0" borderId="22" xfId="1" applyNumberFormat="1" applyFont="1" applyBorder="1"/>
    <xf numFmtId="178" fontId="22" fillId="0" borderId="22" xfId="1" applyNumberFormat="1" applyFont="1" applyBorder="1"/>
    <xf numFmtId="164" fontId="24" fillId="0" borderId="1" xfId="1" applyNumberFormat="1" applyFont="1" applyFill="1" applyBorder="1" applyAlignment="1">
      <alignment horizontal="right" vertical="center"/>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0"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5" fontId="22" fillId="0" borderId="28" xfId="4" applyFont="1" applyFill="1" applyBorder="1" applyAlignment="1">
      <alignment horizontal="center" vertical="center" wrapText="1"/>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29" xfId="27" applyFont="1" applyBorder="1" applyAlignment="1">
      <alignment horizontal="center" vertical="center" wrapText="1"/>
    </xf>
    <xf numFmtId="0" fontId="22" fillId="0" borderId="1" xfId="27" applyFont="1" applyBorder="1" applyAlignment="1">
      <alignment horizontal="center" vertical="center"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2" fillId="0" borderId="29" xfId="0" applyFont="1" applyBorder="1" applyAlignment="1">
      <alignment horizontal="center"/>
    </xf>
    <xf numFmtId="0" fontId="22" fillId="0" borderId="1" xfId="0" applyFont="1" applyBorder="1" applyAlignment="1">
      <alignment horizontal="center"/>
    </xf>
    <xf numFmtId="0" fontId="22" fillId="0" borderId="30" xfId="0" applyFont="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0" applyFont="1" applyFill="1" applyBorder="1" applyAlignment="1">
      <alignment wrapText="1"/>
    </xf>
    <xf numFmtId="0" fontId="21" fillId="6" borderId="22" xfId="0" applyFont="1" applyFill="1" applyBorder="1" applyAlignment="1">
      <alignment wrapText="1"/>
    </xf>
    <xf numFmtId="0" fontId="21" fillId="6" borderId="26" xfId="16" applyFont="1" applyFill="1" applyBorder="1" applyAlignment="1">
      <alignment horizontal="left" wrapText="1"/>
    </xf>
    <xf numFmtId="0" fontId="21" fillId="6" borderId="28" xfId="16" applyFont="1" applyFill="1" applyBorder="1" applyAlignment="1">
      <alignment horizontal="left" wrapText="1"/>
    </xf>
    <xf numFmtId="0" fontId="21" fillId="6" borderId="32" xfId="16" applyFont="1" applyFill="1" applyBorder="1" applyAlignment="1">
      <alignment horizontal="left" wrapText="1"/>
    </xf>
    <xf numFmtId="0" fontId="21" fillId="0" borderId="24" xfId="16" applyFont="1" applyFill="1" applyBorder="1" applyAlignment="1">
      <alignment wrapText="1"/>
    </xf>
    <xf numFmtId="0" fontId="21" fillId="0" borderId="0" xfId="0" applyFont="1" applyFill="1" applyBorder="1" applyAlignment="1">
      <alignment wrapText="1"/>
    </xf>
    <xf numFmtId="0" fontId="21" fillId="0" borderId="22" xfId="0" applyFont="1" applyFill="1" applyBorder="1" applyAlignment="1">
      <alignment wrapText="1"/>
    </xf>
    <xf numFmtId="0" fontId="24" fillId="0" borderId="24" xfId="16" applyFont="1" applyFill="1" applyBorder="1" applyAlignment="1">
      <alignment horizontal="left" wrapText="1"/>
    </xf>
    <xf numFmtId="0" fontId="24" fillId="0" borderId="0" xfId="16" applyFont="1" applyFill="1" applyBorder="1" applyAlignment="1">
      <alignment horizontal="left"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4" fillId="6" borderId="26" xfId="0" applyFont="1" applyFill="1" applyBorder="1" applyAlignment="1">
      <alignment horizontal="center"/>
    </xf>
    <xf numFmtId="0" fontId="24" fillId="6" borderId="28" xfId="0" applyFont="1" applyFill="1" applyBorder="1" applyAlignment="1">
      <alignment horizontal="center"/>
    </xf>
    <xf numFmtId="0" fontId="24" fillId="6" borderId="32" xfId="0" applyFont="1" applyFill="1" applyBorder="1" applyAlignment="1">
      <alignment horizontal="center"/>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5" fontId="22" fillId="0" borderId="29" xfId="4" applyFont="1" applyFill="1" applyBorder="1" applyAlignment="1">
      <alignment horizontal="center" vertical="center" wrapText="1"/>
    </xf>
    <xf numFmtId="5" fontId="22" fillId="0" borderId="30" xfId="4" applyFont="1" applyFill="1" applyBorder="1" applyAlignment="1">
      <alignment horizontal="center" vertical="center" wrapText="1"/>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1" fillId="6" borderId="24" xfId="16" applyFont="1" applyFill="1" applyBorder="1" applyAlignment="1">
      <alignment vertical="top" wrapText="1"/>
    </xf>
    <xf numFmtId="0" fontId="21" fillId="6" borderId="0" xfId="0" applyFont="1" applyFill="1" applyBorder="1" applyAlignment="1">
      <alignment vertical="top" wrapText="1"/>
    </xf>
    <xf numFmtId="0" fontId="21" fillId="6" borderId="22" xfId="0" applyFont="1" applyFill="1" applyBorder="1" applyAlignment="1">
      <alignment vertical="top"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S65"/>
  <sheetViews>
    <sheetView tabSelected="1" view="pageBreakPreview" zoomScale="70" zoomScaleNormal="100" zoomScaleSheetLayoutView="70" workbookViewId="0">
      <selection activeCell="C9" sqref="C9"/>
    </sheetView>
  </sheetViews>
  <sheetFormatPr defaultColWidth="9.1796875" defaultRowHeight="12.5" x14ac:dyDescent="0.25"/>
  <cols>
    <col min="1" max="1" width="5.54296875" customWidth="1"/>
    <col min="2" max="2" width="33.54296875" customWidth="1"/>
    <col min="3" max="3" width="17.7265625" customWidth="1"/>
    <col min="4" max="4" width="20" bestFit="1" customWidth="1"/>
    <col min="5" max="5" width="18.7265625" bestFit="1" customWidth="1"/>
    <col min="6" max="6" width="17.7265625" customWidth="1"/>
    <col min="7" max="7" width="18.7265625" bestFit="1" customWidth="1"/>
    <col min="8" max="15" width="17.7265625" customWidth="1"/>
    <col min="16" max="16" width="17.453125" bestFit="1" customWidth="1"/>
    <col min="17" max="17" width="14.26953125" bestFit="1" customWidth="1"/>
    <col min="18" max="18" width="23.1796875" customWidth="1"/>
    <col min="19" max="19" width="18.1796875" customWidth="1"/>
  </cols>
  <sheetData>
    <row r="1" spans="1:18" s="78" customFormat="1" ht="16.5" customHeight="1" thickBot="1" x14ac:dyDescent="0.3">
      <c r="A1" s="502" t="s">
        <v>281</v>
      </c>
      <c r="B1" s="502"/>
      <c r="C1" s="502"/>
      <c r="D1" s="502"/>
      <c r="E1" s="502"/>
      <c r="F1" s="502"/>
      <c r="G1" s="502"/>
      <c r="H1" s="502"/>
      <c r="I1" s="502"/>
      <c r="J1" s="502"/>
      <c r="K1" s="502"/>
      <c r="L1" s="502"/>
      <c r="M1" s="502"/>
      <c r="N1" s="502"/>
      <c r="O1" s="502"/>
    </row>
    <row r="2" spans="1:18" s="76" customFormat="1" ht="30.5" thickBot="1" x14ac:dyDescent="0.3">
      <c r="A2" s="54"/>
      <c r="B2" s="55" t="s">
        <v>42</v>
      </c>
      <c r="C2" s="56">
        <v>43282</v>
      </c>
      <c r="D2" s="56">
        <v>43313</v>
      </c>
      <c r="E2" s="56">
        <v>43344</v>
      </c>
      <c r="F2" s="56">
        <v>43374</v>
      </c>
      <c r="G2" s="56">
        <v>43405</v>
      </c>
      <c r="H2" s="56">
        <v>43435</v>
      </c>
      <c r="I2" s="56">
        <v>43466</v>
      </c>
      <c r="J2" s="56">
        <v>43497</v>
      </c>
      <c r="K2" s="56">
        <v>43525</v>
      </c>
      <c r="L2" s="56">
        <v>43556</v>
      </c>
      <c r="M2" s="56">
        <v>43586</v>
      </c>
      <c r="N2" s="56">
        <v>43617</v>
      </c>
      <c r="O2" s="57" t="s">
        <v>280</v>
      </c>
    </row>
    <row r="3" spans="1:18" s="76" customFormat="1" ht="15.75" customHeight="1" x14ac:dyDescent="0.35">
      <c r="A3" s="497" t="s">
        <v>43</v>
      </c>
      <c r="B3" s="79" t="s">
        <v>44</v>
      </c>
      <c r="C3" s="416">
        <v>78380461</v>
      </c>
      <c r="D3" s="416">
        <v>61070509</v>
      </c>
      <c r="E3" s="416">
        <v>59192791</v>
      </c>
      <c r="F3" s="416">
        <v>86765522</v>
      </c>
      <c r="G3" s="416">
        <v>61747144</v>
      </c>
      <c r="H3" s="416">
        <v>74604526</v>
      </c>
      <c r="I3" s="416">
        <v>63463040</v>
      </c>
      <c r="J3" s="386">
        <v>0</v>
      </c>
      <c r="K3" s="386">
        <v>0</v>
      </c>
      <c r="L3" s="386">
        <v>0</v>
      </c>
      <c r="M3" s="386">
        <v>0</v>
      </c>
      <c r="N3" s="387">
        <v>0</v>
      </c>
      <c r="O3" s="80">
        <v>485223993</v>
      </c>
      <c r="P3" s="77"/>
      <c r="Q3" s="77"/>
      <c r="R3" s="317"/>
    </row>
    <row r="4" spans="1:18" s="76" customFormat="1" ht="15.5" x14ac:dyDescent="0.35">
      <c r="A4" s="498"/>
      <c r="B4" s="79" t="s">
        <v>45</v>
      </c>
      <c r="C4" s="416">
        <v>0</v>
      </c>
      <c r="D4" s="416">
        <v>0</v>
      </c>
      <c r="E4" s="416">
        <v>0</v>
      </c>
      <c r="F4" s="416">
        <v>0</v>
      </c>
      <c r="G4" s="416">
        <v>0</v>
      </c>
      <c r="H4" s="416">
        <v>0</v>
      </c>
      <c r="I4" s="416">
        <v>2111691</v>
      </c>
      <c r="J4" s="388">
        <v>0</v>
      </c>
      <c r="K4" s="388">
        <v>0</v>
      </c>
      <c r="L4" s="388">
        <v>0</v>
      </c>
      <c r="M4" s="388">
        <v>0</v>
      </c>
      <c r="N4" s="387">
        <v>0</v>
      </c>
      <c r="O4" s="80">
        <v>2111691</v>
      </c>
      <c r="P4" s="77"/>
      <c r="Q4" s="77"/>
      <c r="R4" s="317"/>
    </row>
    <row r="5" spans="1:18" s="76" customFormat="1" ht="15.5" x14ac:dyDescent="0.35">
      <c r="A5" s="498"/>
      <c r="B5" s="79" t="s">
        <v>46</v>
      </c>
      <c r="C5" s="416">
        <v>5510460</v>
      </c>
      <c r="D5" s="416">
        <v>1779386</v>
      </c>
      <c r="E5" s="416">
        <v>3295813</v>
      </c>
      <c r="F5" s="416">
        <v>4726036</v>
      </c>
      <c r="G5" s="416">
        <v>3693122</v>
      </c>
      <c r="H5" s="416">
        <v>2179607</v>
      </c>
      <c r="I5" s="416">
        <v>3388628</v>
      </c>
      <c r="J5" s="388">
        <v>0</v>
      </c>
      <c r="K5" s="388">
        <v>0</v>
      </c>
      <c r="L5" s="388">
        <v>0</v>
      </c>
      <c r="M5" s="388">
        <v>0</v>
      </c>
      <c r="N5" s="387">
        <v>0</v>
      </c>
      <c r="O5" s="80">
        <v>24573052</v>
      </c>
      <c r="P5" s="77"/>
      <c r="Q5" s="77"/>
    </row>
    <row r="6" spans="1:18" s="76" customFormat="1" ht="31" x14ac:dyDescent="0.35">
      <c r="A6" s="498"/>
      <c r="B6" s="79" t="s">
        <v>47</v>
      </c>
      <c r="C6" s="416">
        <v>4988553</v>
      </c>
      <c r="D6" s="416">
        <v>4049695</v>
      </c>
      <c r="E6" s="416">
        <v>4323998</v>
      </c>
      <c r="F6" s="416">
        <v>5207817</v>
      </c>
      <c r="G6" s="416">
        <v>4522294</v>
      </c>
      <c r="H6" s="416">
        <v>5007937</v>
      </c>
      <c r="I6" s="416">
        <v>3753066</v>
      </c>
      <c r="J6" s="388">
        <v>0</v>
      </c>
      <c r="K6" s="388">
        <v>0</v>
      </c>
      <c r="L6" s="388">
        <v>0</v>
      </c>
      <c r="M6" s="388">
        <v>0</v>
      </c>
      <c r="N6" s="387">
        <v>0</v>
      </c>
      <c r="O6" s="80">
        <v>31853360</v>
      </c>
      <c r="P6" s="77"/>
      <c r="Q6" s="77"/>
    </row>
    <row r="7" spans="1:18" s="76" customFormat="1" ht="15.5" x14ac:dyDescent="0.35">
      <c r="A7" s="498"/>
      <c r="B7" s="79" t="s">
        <v>48</v>
      </c>
      <c r="C7" s="416">
        <v>29655550</v>
      </c>
      <c r="D7" s="416">
        <v>26484063</v>
      </c>
      <c r="E7" s="416">
        <v>27091622</v>
      </c>
      <c r="F7" s="416">
        <v>32286363</v>
      </c>
      <c r="G7" s="416">
        <v>25941474</v>
      </c>
      <c r="H7" s="416">
        <v>28051204</v>
      </c>
      <c r="I7" s="416">
        <v>26180012</v>
      </c>
      <c r="J7" s="388">
        <v>0</v>
      </c>
      <c r="K7" s="388">
        <v>0</v>
      </c>
      <c r="L7" s="388">
        <v>0</v>
      </c>
      <c r="M7" s="388">
        <v>0</v>
      </c>
      <c r="N7" s="387">
        <v>0</v>
      </c>
      <c r="O7" s="80">
        <v>195690288</v>
      </c>
      <c r="P7" s="77"/>
      <c r="Q7" s="77"/>
    </row>
    <row r="8" spans="1:18" s="76" customFormat="1" ht="15.5" x14ac:dyDescent="0.35">
      <c r="A8" s="498"/>
      <c r="B8" s="79" t="s">
        <v>49</v>
      </c>
      <c r="C8" s="416">
        <v>451</v>
      </c>
      <c r="D8" s="416">
        <v>1471</v>
      </c>
      <c r="E8" s="416">
        <v>18704</v>
      </c>
      <c r="F8" s="416">
        <v>-5226</v>
      </c>
      <c r="G8" s="416">
        <v>-79292</v>
      </c>
      <c r="H8" s="416">
        <v>0</v>
      </c>
      <c r="I8" s="416">
        <v>0</v>
      </c>
      <c r="J8" s="388">
        <v>0</v>
      </c>
      <c r="K8" s="388">
        <v>0</v>
      </c>
      <c r="L8" s="388">
        <v>0</v>
      </c>
      <c r="M8" s="388">
        <v>0</v>
      </c>
      <c r="N8" s="387">
        <v>0</v>
      </c>
      <c r="O8" s="80">
        <v>-63892</v>
      </c>
      <c r="P8" s="77"/>
      <c r="Q8" s="77"/>
    </row>
    <row r="9" spans="1:18" s="76" customFormat="1" ht="15.5" x14ac:dyDescent="0.35">
      <c r="A9" s="498"/>
      <c r="B9" s="79" t="s">
        <v>50</v>
      </c>
      <c r="C9" s="416">
        <v>45197654</v>
      </c>
      <c r="D9" s="416">
        <v>29880714</v>
      </c>
      <c r="E9" s="416">
        <v>30470669</v>
      </c>
      <c r="F9" s="416">
        <v>36072908</v>
      </c>
      <c r="G9" s="416">
        <v>33729642</v>
      </c>
      <c r="H9" s="416">
        <v>33348574</v>
      </c>
      <c r="I9" s="416">
        <v>32298371</v>
      </c>
      <c r="J9" s="388">
        <v>0</v>
      </c>
      <c r="K9" s="388">
        <v>0</v>
      </c>
      <c r="L9" s="388">
        <v>0</v>
      </c>
      <c r="M9" s="388">
        <v>0</v>
      </c>
      <c r="N9" s="387">
        <v>0</v>
      </c>
      <c r="O9" s="80">
        <v>240998532</v>
      </c>
      <c r="P9" s="77"/>
      <c r="Q9" s="77"/>
    </row>
    <row r="10" spans="1:18" s="76" customFormat="1" ht="15.5" x14ac:dyDescent="0.35">
      <c r="A10" s="498"/>
      <c r="B10" s="79" t="s">
        <v>16</v>
      </c>
      <c r="C10" s="416">
        <v>70682634</v>
      </c>
      <c r="D10" s="416">
        <v>50034177</v>
      </c>
      <c r="E10" s="416">
        <v>62740573</v>
      </c>
      <c r="F10" s="416">
        <v>75433401</v>
      </c>
      <c r="G10" s="416">
        <v>65101779</v>
      </c>
      <c r="H10" s="416">
        <v>68221250</v>
      </c>
      <c r="I10" s="416">
        <v>67253465</v>
      </c>
      <c r="J10" s="388">
        <v>0</v>
      </c>
      <c r="K10" s="388">
        <v>0</v>
      </c>
      <c r="L10" s="388">
        <v>0</v>
      </c>
      <c r="M10" s="388">
        <v>0</v>
      </c>
      <c r="N10" s="387">
        <v>0</v>
      </c>
      <c r="O10" s="80">
        <v>459467279</v>
      </c>
      <c r="P10" s="77"/>
      <c r="Q10" s="77"/>
    </row>
    <row r="11" spans="1:18" s="76" customFormat="1" ht="15.5" x14ac:dyDescent="0.35">
      <c r="A11" s="498"/>
      <c r="B11" s="79" t="s">
        <v>17</v>
      </c>
      <c r="C11" s="416">
        <v>54524627</v>
      </c>
      <c r="D11" s="416">
        <v>-3477665</v>
      </c>
      <c r="E11" s="416">
        <v>32709410</v>
      </c>
      <c r="F11" s="416">
        <v>52815249</v>
      </c>
      <c r="G11" s="416">
        <v>22755749</v>
      </c>
      <c r="H11" s="416">
        <v>51868951</v>
      </c>
      <c r="I11" s="416">
        <v>31875974</v>
      </c>
      <c r="J11" s="388">
        <v>0</v>
      </c>
      <c r="K11" s="388">
        <v>0</v>
      </c>
      <c r="L11" s="388">
        <v>0</v>
      </c>
      <c r="M11" s="388">
        <v>0</v>
      </c>
      <c r="N11" s="387">
        <v>0</v>
      </c>
      <c r="O11" s="80">
        <v>243072295</v>
      </c>
      <c r="P11" s="77"/>
      <c r="Q11" s="77"/>
    </row>
    <row r="12" spans="1:18" s="76" customFormat="1" ht="15.5" x14ac:dyDescent="0.35">
      <c r="A12" s="498"/>
      <c r="B12" s="79" t="s">
        <v>51</v>
      </c>
      <c r="C12" s="416">
        <v>10633602</v>
      </c>
      <c r="D12" s="416">
        <v>8712201</v>
      </c>
      <c r="E12" s="416">
        <v>9638846</v>
      </c>
      <c r="F12" s="416">
        <v>11667921</v>
      </c>
      <c r="G12" s="416">
        <v>8826159</v>
      </c>
      <c r="H12" s="416">
        <v>11331075</v>
      </c>
      <c r="I12" s="416">
        <v>11368870</v>
      </c>
      <c r="J12" s="388">
        <v>0</v>
      </c>
      <c r="K12" s="388">
        <v>0</v>
      </c>
      <c r="L12" s="388">
        <v>0</v>
      </c>
      <c r="M12" s="388">
        <v>0</v>
      </c>
      <c r="N12" s="387">
        <v>0</v>
      </c>
      <c r="O12" s="80">
        <v>72178674</v>
      </c>
      <c r="P12" s="77"/>
      <c r="Q12" s="77"/>
    </row>
    <row r="13" spans="1:18" s="76" customFormat="1" ht="15.5" x14ac:dyDescent="0.35">
      <c r="A13" s="498"/>
      <c r="B13" s="79" t="s">
        <v>52</v>
      </c>
      <c r="C13" s="416">
        <v>16677716</v>
      </c>
      <c r="D13" s="416">
        <v>10781197</v>
      </c>
      <c r="E13" s="416">
        <v>3982627</v>
      </c>
      <c r="F13" s="416">
        <v>14745083</v>
      </c>
      <c r="G13" s="416">
        <v>11827857</v>
      </c>
      <c r="H13" s="416">
        <v>15087991</v>
      </c>
      <c r="I13" s="416">
        <v>11435482</v>
      </c>
      <c r="J13" s="388">
        <v>0</v>
      </c>
      <c r="K13" s="388">
        <v>0</v>
      </c>
      <c r="L13" s="388">
        <v>0</v>
      </c>
      <c r="M13" s="388">
        <v>0</v>
      </c>
      <c r="N13" s="387">
        <v>0</v>
      </c>
      <c r="O13" s="80">
        <v>84537953</v>
      </c>
      <c r="P13" s="77"/>
      <c r="Q13" s="77"/>
    </row>
    <row r="14" spans="1:18" s="76" customFormat="1" ht="15.5" x14ac:dyDescent="0.35">
      <c r="A14" s="498"/>
      <c r="B14" s="79" t="s">
        <v>15</v>
      </c>
      <c r="C14" s="416">
        <v>88943746</v>
      </c>
      <c r="D14" s="416">
        <v>73410603</v>
      </c>
      <c r="E14" s="416">
        <v>74636239</v>
      </c>
      <c r="F14" s="416">
        <v>90449310</v>
      </c>
      <c r="G14" s="416">
        <v>72466135</v>
      </c>
      <c r="H14" s="416">
        <v>82556008</v>
      </c>
      <c r="I14" s="416">
        <v>82111029</v>
      </c>
      <c r="J14" s="388">
        <v>0</v>
      </c>
      <c r="K14" s="388">
        <v>0</v>
      </c>
      <c r="L14" s="388">
        <v>0</v>
      </c>
      <c r="M14" s="388">
        <v>0</v>
      </c>
      <c r="N14" s="387">
        <v>0</v>
      </c>
      <c r="O14" s="80">
        <v>564573070</v>
      </c>
      <c r="P14" s="77"/>
      <c r="Q14" s="77"/>
    </row>
    <row r="15" spans="1:18" s="76" customFormat="1" ht="15.5" x14ac:dyDescent="0.35">
      <c r="A15" s="498"/>
      <c r="B15" s="79" t="s">
        <v>53</v>
      </c>
      <c r="C15" s="416">
        <v>0</v>
      </c>
      <c r="D15" s="416">
        <v>0</v>
      </c>
      <c r="E15" s="416">
        <v>-121025138</v>
      </c>
      <c r="F15" s="416">
        <v>0</v>
      </c>
      <c r="G15" s="416">
        <v>-109283423</v>
      </c>
      <c r="H15" s="416">
        <v>-75413416</v>
      </c>
      <c r="I15" s="416">
        <v>0</v>
      </c>
      <c r="J15" s="388">
        <v>0</v>
      </c>
      <c r="K15" s="388">
        <v>0</v>
      </c>
      <c r="L15" s="388">
        <v>0</v>
      </c>
      <c r="M15" s="388">
        <v>0</v>
      </c>
      <c r="N15" s="387">
        <v>0</v>
      </c>
      <c r="O15" s="80">
        <v>-305721977</v>
      </c>
      <c r="P15" s="77"/>
      <c r="Q15" s="77"/>
    </row>
    <row r="16" spans="1:18" s="76" customFormat="1" ht="15.5" x14ac:dyDescent="0.35">
      <c r="A16" s="498"/>
      <c r="B16" s="79" t="s">
        <v>73</v>
      </c>
      <c r="C16" s="416">
        <v>1625052</v>
      </c>
      <c r="D16" s="416">
        <v>2017784</v>
      </c>
      <c r="E16" s="416">
        <v>1679403</v>
      </c>
      <c r="F16" s="416">
        <v>6810587</v>
      </c>
      <c r="G16" s="416">
        <v>1633337</v>
      </c>
      <c r="H16" s="416">
        <v>1978169</v>
      </c>
      <c r="I16" s="416">
        <v>2288308</v>
      </c>
      <c r="J16" s="388">
        <v>0</v>
      </c>
      <c r="K16" s="388">
        <v>0</v>
      </c>
      <c r="L16" s="388">
        <v>0</v>
      </c>
      <c r="M16" s="388">
        <v>0</v>
      </c>
      <c r="N16" s="387">
        <v>0</v>
      </c>
      <c r="O16" s="80">
        <v>18032640</v>
      </c>
      <c r="P16" s="77"/>
      <c r="Q16" s="77"/>
    </row>
    <row r="17" spans="1:19" s="76" customFormat="1" ht="15.5" x14ac:dyDescent="0.35">
      <c r="A17" s="498"/>
      <c r="B17" s="79" t="s">
        <v>74</v>
      </c>
      <c r="C17" s="416">
        <v>14793341</v>
      </c>
      <c r="D17" s="416">
        <v>13542271</v>
      </c>
      <c r="E17" s="416">
        <v>13008924</v>
      </c>
      <c r="F17" s="416">
        <v>19424266</v>
      </c>
      <c r="G17" s="416">
        <v>14677097</v>
      </c>
      <c r="H17" s="416">
        <v>16292618</v>
      </c>
      <c r="I17" s="416">
        <v>9431168</v>
      </c>
      <c r="J17" s="388">
        <v>0</v>
      </c>
      <c r="K17" s="388">
        <v>0</v>
      </c>
      <c r="L17" s="388">
        <v>0</v>
      </c>
      <c r="M17" s="388">
        <v>0</v>
      </c>
      <c r="N17" s="387">
        <v>0</v>
      </c>
      <c r="O17" s="80">
        <v>101169685</v>
      </c>
      <c r="P17" s="77"/>
      <c r="Q17" s="77"/>
    </row>
    <row r="18" spans="1:19" s="76" customFormat="1" ht="15.75" customHeight="1" x14ac:dyDescent="0.35">
      <c r="A18" s="498"/>
      <c r="B18" s="79" t="s">
        <v>75</v>
      </c>
      <c r="C18" s="416">
        <v>7414428</v>
      </c>
      <c r="D18" s="416">
        <v>1196478</v>
      </c>
      <c r="E18" s="416">
        <v>14261866</v>
      </c>
      <c r="F18" s="416">
        <v>5098615</v>
      </c>
      <c r="G18" s="416">
        <v>6386071</v>
      </c>
      <c r="H18" s="416">
        <v>7092009</v>
      </c>
      <c r="I18" s="416">
        <v>7040790</v>
      </c>
      <c r="J18" s="388">
        <v>0</v>
      </c>
      <c r="K18" s="388">
        <v>0</v>
      </c>
      <c r="L18" s="388">
        <v>0</v>
      </c>
      <c r="M18" s="388">
        <v>0</v>
      </c>
      <c r="N18" s="387">
        <v>0</v>
      </c>
      <c r="O18" s="80">
        <v>48490257</v>
      </c>
      <c r="P18" s="77"/>
      <c r="Q18" s="77"/>
    </row>
    <row r="19" spans="1:19" s="76" customFormat="1" ht="31" x14ac:dyDescent="0.35">
      <c r="A19" s="498"/>
      <c r="B19" s="79" t="s">
        <v>76</v>
      </c>
      <c r="C19" s="416">
        <v>0</v>
      </c>
      <c r="D19" s="416">
        <v>0</v>
      </c>
      <c r="E19" s="416">
        <v>0</v>
      </c>
      <c r="F19" s="416">
        <v>0</v>
      </c>
      <c r="G19" s="416">
        <v>0</v>
      </c>
      <c r="H19" s="416">
        <v>0</v>
      </c>
      <c r="I19" s="416">
        <v>0</v>
      </c>
      <c r="J19" s="388">
        <v>0</v>
      </c>
      <c r="K19" s="388">
        <v>0</v>
      </c>
      <c r="L19" s="388">
        <v>0</v>
      </c>
      <c r="M19" s="388">
        <v>0</v>
      </c>
      <c r="N19" s="387">
        <v>0</v>
      </c>
      <c r="O19" s="80">
        <v>0</v>
      </c>
      <c r="P19" s="77"/>
      <c r="Q19" s="77"/>
      <c r="R19" s="288"/>
    </row>
    <row r="20" spans="1:19" s="76" customFormat="1" ht="31" x14ac:dyDescent="0.35">
      <c r="A20" s="498"/>
      <c r="B20" s="79" t="s">
        <v>77</v>
      </c>
      <c r="C20" s="416">
        <v>0</v>
      </c>
      <c r="D20" s="416">
        <v>0</v>
      </c>
      <c r="E20" s="416">
        <v>0</v>
      </c>
      <c r="F20" s="416">
        <v>0</v>
      </c>
      <c r="G20" s="416">
        <v>0</v>
      </c>
      <c r="H20" s="416">
        <v>0</v>
      </c>
      <c r="I20" s="416">
        <v>0</v>
      </c>
      <c r="J20" s="388">
        <v>0</v>
      </c>
      <c r="K20" s="388">
        <v>0</v>
      </c>
      <c r="L20" s="388">
        <v>0</v>
      </c>
      <c r="M20" s="388">
        <v>0</v>
      </c>
      <c r="N20" s="387">
        <v>0</v>
      </c>
      <c r="O20" s="80">
        <v>0</v>
      </c>
      <c r="P20" s="77"/>
      <c r="Q20" s="77"/>
    </row>
    <row r="21" spans="1:19" s="76" customFormat="1" ht="15.5" x14ac:dyDescent="0.35">
      <c r="A21" s="498"/>
      <c r="B21" s="79" t="s">
        <v>78</v>
      </c>
      <c r="C21" s="416">
        <v>0</v>
      </c>
      <c r="D21" s="416">
        <v>-1216</v>
      </c>
      <c r="E21" s="416">
        <v>1216</v>
      </c>
      <c r="F21" s="416">
        <v>0</v>
      </c>
      <c r="G21" s="416">
        <v>0</v>
      </c>
      <c r="H21" s="416">
        <v>0</v>
      </c>
      <c r="I21" s="416">
        <v>0</v>
      </c>
      <c r="J21" s="388">
        <v>0</v>
      </c>
      <c r="K21" s="388">
        <v>0</v>
      </c>
      <c r="L21" s="388">
        <v>0</v>
      </c>
      <c r="M21" s="388">
        <v>0</v>
      </c>
      <c r="N21" s="387">
        <v>0</v>
      </c>
      <c r="O21" s="80">
        <v>0</v>
      </c>
      <c r="P21" s="77"/>
      <c r="Q21" s="77"/>
    </row>
    <row r="22" spans="1:19" s="76" customFormat="1" ht="15.5" x14ac:dyDescent="0.35">
      <c r="A22" s="498"/>
      <c r="B22" s="79" t="s">
        <v>265</v>
      </c>
      <c r="C22" s="416">
        <v>6290287</v>
      </c>
      <c r="D22" s="416">
        <v>5976866</v>
      </c>
      <c r="E22" s="416">
        <v>5787090</v>
      </c>
      <c r="F22" s="416">
        <v>7469215</v>
      </c>
      <c r="G22" s="416">
        <v>5305217</v>
      </c>
      <c r="H22" s="416">
        <v>6624074</v>
      </c>
      <c r="I22" s="416">
        <v>9464396</v>
      </c>
      <c r="J22" s="388">
        <v>0</v>
      </c>
      <c r="K22" s="388">
        <v>0</v>
      </c>
      <c r="L22" s="388">
        <v>0</v>
      </c>
      <c r="M22" s="388">
        <v>0</v>
      </c>
      <c r="N22" s="387">
        <v>0</v>
      </c>
      <c r="O22" s="80">
        <v>46917145</v>
      </c>
      <c r="P22" s="77"/>
      <c r="Q22" s="77"/>
    </row>
    <row r="23" spans="1:19" s="76" customFormat="1" ht="16" thickBot="1" x14ac:dyDescent="0.4">
      <c r="A23" s="498"/>
      <c r="B23" s="79" t="s">
        <v>235</v>
      </c>
      <c r="C23" s="416">
        <v>2509897</v>
      </c>
      <c r="D23" s="416">
        <v>2297540</v>
      </c>
      <c r="E23" s="416">
        <v>2477424</v>
      </c>
      <c r="F23" s="416">
        <v>3195767</v>
      </c>
      <c r="G23" s="416">
        <v>2303809</v>
      </c>
      <c r="H23" s="416">
        <v>2636290</v>
      </c>
      <c r="I23" s="416">
        <v>2397726</v>
      </c>
      <c r="J23" s="389">
        <v>0</v>
      </c>
      <c r="K23" s="389">
        <v>0</v>
      </c>
      <c r="L23" s="389">
        <v>0</v>
      </c>
      <c r="M23" s="389">
        <v>0</v>
      </c>
      <c r="N23" s="387">
        <v>0</v>
      </c>
      <c r="O23" s="80">
        <v>17818453</v>
      </c>
      <c r="P23" s="77"/>
      <c r="Q23" s="77"/>
    </row>
    <row r="24" spans="1:19" s="76" customFormat="1" ht="16" thickBot="1" x14ac:dyDescent="0.4">
      <c r="A24" s="499"/>
      <c r="B24" s="81" t="s">
        <v>54</v>
      </c>
      <c r="C24" s="417">
        <v>437828459</v>
      </c>
      <c r="D24" s="417">
        <v>287756074</v>
      </c>
      <c r="E24" s="417">
        <v>224292077</v>
      </c>
      <c r="F24" s="417">
        <v>452162834</v>
      </c>
      <c r="G24" s="417">
        <v>231554171</v>
      </c>
      <c r="H24" s="417">
        <v>331466867</v>
      </c>
      <c r="I24" s="417">
        <v>365862016</v>
      </c>
      <c r="J24" s="390">
        <v>0</v>
      </c>
      <c r="K24" s="390">
        <v>0</v>
      </c>
      <c r="L24" s="390">
        <v>0</v>
      </c>
      <c r="M24" s="390">
        <v>0</v>
      </c>
      <c r="N24" s="391">
        <v>0</v>
      </c>
      <c r="O24" s="82">
        <v>2330922498</v>
      </c>
      <c r="P24" s="83"/>
      <c r="Q24" s="77"/>
    </row>
    <row r="25" spans="1:19" s="76" customFormat="1" ht="31" x14ac:dyDescent="0.35">
      <c r="A25" s="497" t="s">
        <v>55</v>
      </c>
      <c r="B25" s="79" t="s">
        <v>79</v>
      </c>
      <c r="C25" s="416">
        <v>41053155</v>
      </c>
      <c r="D25" s="416">
        <v>33397860</v>
      </c>
      <c r="E25" s="416">
        <v>35500268</v>
      </c>
      <c r="F25" s="416">
        <v>41350523</v>
      </c>
      <c r="G25" s="416">
        <v>35274770</v>
      </c>
      <c r="H25" s="416">
        <v>42056543</v>
      </c>
      <c r="I25" s="416">
        <v>36302437</v>
      </c>
      <c r="J25" s="386">
        <v>0</v>
      </c>
      <c r="K25" s="386">
        <v>0</v>
      </c>
      <c r="L25" s="386">
        <v>0</v>
      </c>
      <c r="M25" s="386">
        <v>0</v>
      </c>
      <c r="N25" s="387">
        <v>0</v>
      </c>
      <c r="O25" s="80">
        <v>264935556</v>
      </c>
      <c r="Q25" s="77"/>
    </row>
    <row r="26" spans="1:19" s="76" customFormat="1" ht="31" x14ac:dyDescent="0.35">
      <c r="A26" s="498"/>
      <c r="B26" s="79" t="s">
        <v>352</v>
      </c>
      <c r="C26" s="416">
        <v>3774492</v>
      </c>
      <c r="D26" s="416">
        <v>3216539</v>
      </c>
      <c r="E26" s="416">
        <v>3364962</v>
      </c>
      <c r="F26" s="416">
        <v>3677625</v>
      </c>
      <c r="G26" s="416">
        <v>3603096</v>
      </c>
      <c r="H26" s="416">
        <v>4218552</v>
      </c>
      <c r="I26" s="416">
        <v>3756044</v>
      </c>
      <c r="J26" s="388">
        <v>0</v>
      </c>
      <c r="K26" s="388">
        <v>0</v>
      </c>
      <c r="L26" s="388">
        <v>0</v>
      </c>
      <c r="M26" s="388">
        <v>0</v>
      </c>
      <c r="N26" s="387">
        <v>0</v>
      </c>
      <c r="O26" s="80">
        <v>25611310</v>
      </c>
      <c r="Q26" s="77"/>
    </row>
    <row r="27" spans="1:19" s="76" customFormat="1" ht="15.5" x14ac:dyDescent="0.35">
      <c r="A27" s="498"/>
      <c r="B27" s="79" t="s">
        <v>274</v>
      </c>
      <c r="C27" s="416">
        <v>3290066</v>
      </c>
      <c r="D27" s="416">
        <v>2716526</v>
      </c>
      <c r="E27" s="416">
        <v>2567917</v>
      </c>
      <c r="F27" s="416">
        <v>3153267</v>
      </c>
      <c r="G27" s="416">
        <v>2793208</v>
      </c>
      <c r="H27" s="416">
        <v>3702073</v>
      </c>
      <c r="I27" s="416">
        <v>3092042</v>
      </c>
      <c r="J27" s="388">
        <v>0</v>
      </c>
      <c r="K27" s="388">
        <v>0</v>
      </c>
      <c r="L27" s="388">
        <v>0</v>
      </c>
      <c r="M27" s="388">
        <v>0</v>
      </c>
      <c r="N27" s="387">
        <v>0</v>
      </c>
      <c r="O27" s="80">
        <v>21315099</v>
      </c>
      <c r="Q27" s="77"/>
      <c r="S27" s="77"/>
    </row>
    <row r="28" spans="1:19" s="76" customFormat="1" ht="31" x14ac:dyDescent="0.35">
      <c r="A28" s="498"/>
      <c r="B28" s="79" t="s">
        <v>56</v>
      </c>
      <c r="C28" s="416">
        <v>0</v>
      </c>
      <c r="D28" s="416">
        <v>166921</v>
      </c>
      <c r="E28" s="416">
        <v>183791</v>
      </c>
      <c r="F28" s="416">
        <v>170489</v>
      </c>
      <c r="G28" s="416">
        <v>173410</v>
      </c>
      <c r="H28" s="416">
        <v>168794</v>
      </c>
      <c r="I28" s="416">
        <v>161382</v>
      </c>
      <c r="J28" s="388">
        <v>0</v>
      </c>
      <c r="K28" s="388">
        <v>0</v>
      </c>
      <c r="L28" s="388">
        <v>0</v>
      </c>
      <c r="M28" s="388">
        <v>0</v>
      </c>
      <c r="N28" s="387">
        <v>0</v>
      </c>
      <c r="O28" s="80">
        <v>1024787</v>
      </c>
      <c r="Q28" s="77"/>
      <c r="R28" s="83"/>
    </row>
    <row r="29" spans="1:19" s="76" customFormat="1" ht="15.5" x14ac:dyDescent="0.35">
      <c r="A29" s="498"/>
      <c r="B29" s="79" t="s">
        <v>57</v>
      </c>
      <c r="C29" s="416">
        <v>2314077</v>
      </c>
      <c r="D29" s="416">
        <v>2228402</v>
      </c>
      <c r="E29" s="416">
        <v>1728666</v>
      </c>
      <c r="F29" s="416">
        <v>1828428</v>
      </c>
      <c r="G29" s="416">
        <v>2507955</v>
      </c>
      <c r="H29" s="416">
        <v>2607407</v>
      </c>
      <c r="I29" s="416">
        <v>2113260</v>
      </c>
      <c r="J29" s="388">
        <v>0</v>
      </c>
      <c r="K29" s="388">
        <v>0</v>
      </c>
      <c r="L29" s="388">
        <v>0</v>
      </c>
      <c r="M29" s="388">
        <v>0</v>
      </c>
      <c r="N29" s="387">
        <v>0</v>
      </c>
      <c r="O29" s="80">
        <v>15328195</v>
      </c>
      <c r="Q29" s="77"/>
      <c r="R29" s="83"/>
    </row>
    <row r="30" spans="1:19" s="76" customFormat="1" ht="15.5" x14ac:dyDescent="0.35">
      <c r="A30" s="498"/>
      <c r="B30" s="84" t="s">
        <v>58</v>
      </c>
      <c r="C30" s="416">
        <v>20928</v>
      </c>
      <c r="D30" s="416">
        <v>437</v>
      </c>
      <c r="E30" s="416">
        <v>0</v>
      </c>
      <c r="F30" s="416">
        <v>-87</v>
      </c>
      <c r="G30" s="416">
        <v>0</v>
      </c>
      <c r="H30" s="416">
        <v>241</v>
      </c>
      <c r="I30" s="416">
        <v>0</v>
      </c>
      <c r="J30" s="388">
        <v>0</v>
      </c>
      <c r="K30" s="388">
        <v>0</v>
      </c>
      <c r="L30" s="388">
        <v>0</v>
      </c>
      <c r="M30" s="388">
        <v>0</v>
      </c>
      <c r="N30" s="387">
        <v>0</v>
      </c>
      <c r="O30" s="80">
        <v>21519</v>
      </c>
      <c r="Q30" s="77"/>
    </row>
    <row r="31" spans="1:19" s="76" customFormat="1" ht="31" x14ac:dyDescent="0.35">
      <c r="A31" s="498"/>
      <c r="B31" s="84" t="s">
        <v>275</v>
      </c>
      <c r="C31" s="416">
        <v>77918</v>
      </c>
      <c r="D31" s="416">
        <v>62656</v>
      </c>
      <c r="E31" s="416">
        <v>66984</v>
      </c>
      <c r="F31" s="416">
        <v>61542</v>
      </c>
      <c r="G31" s="416">
        <v>53277</v>
      </c>
      <c r="H31" s="416">
        <v>80195</v>
      </c>
      <c r="I31" s="416">
        <v>39894</v>
      </c>
      <c r="J31" s="388">
        <v>0</v>
      </c>
      <c r="K31" s="388">
        <v>0</v>
      </c>
      <c r="L31" s="388">
        <v>0</v>
      </c>
      <c r="M31" s="388">
        <v>0</v>
      </c>
      <c r="N31" s="387">
        <v>0</v>
      </c>
      <c r="O31" s="80">
        <v>442466</v>
      </c>
      <c r="Q31" s="77"/>
    </row>
    <row r="32" spans="1:19" s="76" customFormat="1" ht="15.5" x14ac:dyDescent="0.35">
      <c r="A32" s="498"/>
      <c r="B32" s="84" t="s">
        <v>104</v>
      </c>
      <c r="C32" s="416">
        <v>537104</v>
      </c>
      <c r="D32" s="416">
        <v>516101</v>
      </c>
      <c r="E32" s="416">
        <v>515339</v>
      </c>
      <c r="F32" s="416">
        <v>714233</v>
      </c>
      <c r="G32" s="416">
        <v>504463</v>
      </c>
      <c r="H32" s="416">
        <v>630880</v>
      </c>
      <c r="I32" s="416">
        <v>521655</v>
      </c>
      <c r="J32" s="388">
        <v>0</v>
      </c>
      <c r="K32" s="388">
        <v>0</v>
      </c>
      <c r="L32" s="388">
        <v>0</v>
      </c>
      <c r="M32" s="388">
        <v>0</v>
      </c>
      <c r="N32" s="387">
        <v>0</v>
      </c>
      <c r="O32" s="80">
        <v>3939775</v>
      </c>
      <c r="Q32" s="77"/>
    </row>
    <row r="33" spans="1:18" s="76" customFormat="1" ht="15.5" x14ac:dyDescent="0.35">
      <c r="A33" s="498"/>
      <c r="B33" s="84" t="s">
        <v>257</v>
      </c>
      <c r="C33" s="416">
        <v>374100</v>
      </c>
      <c r="D33" s="416">
        <v>266712</v>
      </c>
      <c r="E33" s="416">
        <v>375502</v>
      </c>
      <c r="F33" s="416">
        <v>429976</v>
      </c>
      <c r="G33" s="416">
        <v>379901</v>
      </c>
      <c r="H33" s="416">
        <v>474513</v>
      </c>
      <c r="I33" s="416">
        <v>474245</v>
      </c>
      <c r="J33" s="388">
        <v>0</v>
      </c>
      <c r="K33" s="388">
        <v>0</v>
      </c>
      <c r="L33" s="388">
        <v>0</v>
      </c>
      <c r="M33" s="388">
        <v>0</v>
      </c>
      <c r="N33" s="387">
        <v>0</v>
      </c>
      <c r="O33" s="80">
        <v>2774949</v>
      </c>
      <c r="Q33" s="77"/>
    </row>
    <row r="34" spans="1:18" s="76" customFormat="1" ht="15.5" x14ac:dyDescent="0.35">
      <c r="A34" s="498"/>
      <c r="B34" s="79" t="s">
        <v>14</v>
      </c>
      <c r="C34" s="416">
        <v>8834300</v>
      </c>
      <c r="D34" s="416">
        <v>7283609</v>
      </c>
      <c r="E34" s="416">
        <v>6498015</v>
      </c>
      <c r="F34" s="416">
        <v>9684812</v>
      </c>
      <c r="G34" s="416">
        <v>7642802</v>
      </c>
      <c r="H34" s="416">
        <v>9400356</v>
      </c>
      <c r="I34" s="416">
        <v>6659216</v>
      </c>
      <c r="J34" s="388">
        <v>0</v>
      </c>
      <c r="K34" s="388">
        <v>0</v>
      </c>
      <c r="L34" s="388">
        <v>0</v>
      </c>
      <c r="M34" s="388">
        <v>0</v>
      </c>
      <c r="N34" s="387">
        <v>0</v>
      </c>
      <c r="O34" s="80">
        <v>56003110</v>
      </c>
      <c r="Q34" s="77"/>
    </row>
    <row r="35" spans="1:18" s="76" customFormat="1" ht="15.5" x14ac:dyDescent="0.35">
      <c r="A35" s="498"/>
      <c r="B35" s="79" t="s">
        <v>236</v>
      </c>
      <c r="C35" s="416">
        <v>32114153</v>
      </c>
      <c r="D35" s="416">
        <v>26198643</v>
      </c>
      <c r="E35" s="416">
        <v>26103613</v>
      </c>
      <c r="F35" s="416">
        <v>32518494</v>
      </c>
      <c r="G35" s="416">
        <v>26524251</v>
      </c>
      <c r="H35" s="416">
        <v>34451912</v>
      </c>
      <c r="I35" s="416">
        <v>27878860</v>
      </c>
      <c r="J35" s="388">
        <v>0</v>
      </c>
      <c r="K35" s="388">
        <v>0</v>
      </c>
      <c r="L35" s="388">
        <v>0</v>
      </c>
      <c r="M35" s="388">
        <v>0</v>
      </c>
      <c r="N35" s="387">
        <v>0</v>
      </c>
      <c r="O35" s="80">
        <v>205789926</v>
      </c>
      <c r="Q35" s="77"/>
      <c r="R35" s="288"/>
    </row>
    <row r="36" spans="1:18" s="76" customFormat="1" ht="16" thickBot="1" x14ac:dyDescent="0.4">
      <c r="A36" s="498"/>
      <c r="B36" s="79" t="s">
        <v>59</v>
      </c>
      <c r="C36" s="416">
        <v>5165951</v>
      </c>
      <c r="D36" s="416">
        <v>5805330</v>
      </c>
      <c r="E36" s="416">
        <v>5681881</v>
      </c>
      <c r="F36" s="416">
        <v>5482674</v>
      </c>
      <c r="G36" s="416">
        <v>5302345</v>
      </c>
      <c r="H36" s="416">
        <v>5604818</v>
      </c>
      <c r="I36" s="416">
        <v>5361523</v>
      </c>
      <c r="J36" s="389">
        <v>0</v>
      </c>
      <c r="K36" s="389">
        <v>0</v>
      </c>
      <c r="L36" s="389">
        <v>0</v>
      </c>
      <c r="M36" s="389">
        <v>0</v>
      </c>
      <c r="N36" s="387">
        <v>0</v>
      </c>
      <c r="O36" s="80">
        <v>38404522</v>
      </c>
      <c r="Q36" s="77"/>
    </row>
    <row r="37" spans="1:18" s="76" customFormat="1" ht="16" thickBot="1" x14ac:dyDescent="0.4">
      <c r="A37" s="499"/>
      <c r="B37" s="81" t="s">
        <v>60</v>
      </c>
      <c r="C37" s="417">
        <v>97556244</v>
      </c>
      <c r="D37" s="417">
        <v>81859736</v>
      </c>
      <c r="E37" s="417">
        <v>82586938</v>
      </c>
      <c r="F37" s="417">
        <v>99071976</v>
      </c>
      <c r="G37" s="417">
        <v>84759478</v>
      </c>
      <c r="H37" s="417">
        <v>103396284</v>
      </c>
      <c r="I37" s="417">
        <v>86360558</v>
      </c>
      <c r="J37" s="390">
        <v>0</v>
      </c>
      <c r="K37" s="390">
        <v>0</v>
      </c>
      <c r="L37" s="390">
        <v>0</v>
      </c>
      <c r="M37" s="390">
        <v>0</v>
      </c>
      <c r="N37" s="391">
        <v>0</v>
      </c>
      <c r="O37" s="82">
        <v>635591214</v>
      </c>
      <c r="P37" s="83"/>
      <c r="Q37" s="77"/>
    </row>
    <row r="38" spans="1:18" s="76" customFormat="1" ht="15.5" x14ac:dyDescent="0.35">
      <c r="A38" s="497" t="s">
        <v>61</v>
      </c>
      <c r="B38" s="79" t="s">
        <v>80</v>
      </c>
      <c r="C38" s="416">
        <v>60142760</v>
      </c>
      <c r="D38" s="416">
        <v>57416961</v>
      </c>
      <c r="E38" s="416">
        <v>58833980</v>
      </c>
      <c r="F38" s="416">
        <v>60827532</v>
      </c>
      <c r="G38" s="416">
        <v>55206878</v>
      </c>
      <c r="H38" s="416">
        <v>61365695</v>
      </c>
      <c r="I38" s="416">
        <v>53923031</v>
      </c>
      <c r="J38" s="386">
        <v>0</v>
      </c>
      <c r="K38" s="386">
        <v>0</v>
      </c>
      <c r="L38" s="386">
        <v>0</v>
      </c>
      <c r="M38" s="386">
        <v>0</v>
      </c>
      <c r="N38" s="387">
        <v>0</v>
      </c>
      <c r="O38" s="80">
        <v>407716837</v>
      </c>
      <c r="Q38" s="77"/>
    </row>
    <row r="39" spans="1:18" s="76" customFormat="1" ht="15.5" x14ac:dyDescent="0.35">
      <c r="A39" s="498"/>
      <c r="B39" s="79" t="s">
        <v>81</v>
      </c>
      <c r="C39" s="416">
        <v>461463</v>
      </c>
      <c r="D39" s="416">
        <v>454502</v>
      </c>
      <c r="E39" s="416">
        <v>419555</v>
      </c>
      <c r="F39" s="416">
        <v>430253</v>
      </c>
      <c r="G39" s="416">
        <v>398680</v>
      </c>
      <c r="H39" s="416">
        <v>402316</v>
      </c>
      <c r="I39" s="416">
        <v>413015</v>
      </c>
      <c r="J39" s="388">
        <v>0</v>
      </c>
      <c r="K39" s="388">
        <v>0</v>
      </c>
      <c r="L39" s="388">
        <v>0</v>
      </c>
      <c r="M39" s="388">
        <v>0</v>
      </c>
      <c r="N39" s="387">
        <v>0</v>
      </c>
      <c r="O39" s="80">
        <v>2979784</v>
      </c>
      <c r="Q39" s="77"/>
    </row>
    <row r="40" spans="1:18" s="76" customFormat="1" ht="31" x14ac:dyDescent="0.35">
      <c r="A40" s="498"/>
      <c r="B40" s="79" t="s">
        <v>82</v>
      </c>
      <c r="C40" s="416">
        <v>10096789</v>
      </c>
      <c r="D40" s="416">
        <v>20576435</v>
      </c>
      <c r="E40" s="416">
        <v>17761539</v>
      </c>
      <c r="F40" s="416">
        <v>26828537</v>
      </c>
      <c r="G40" s="416">
        <v>14591530</v>
      </c>
      <c r="H40" s="416">
        <v>18534901</v>
      </c>
      <c r="I40" s="416">
        <v>15535130</v>
      </c>
      <c r="J40" s="388">
        <v>0</v>
      </c>
      <c r="K40" s="388">
        <v>0</v>
      </c>
      <c r="L40" s="388">
        <v>0</v>
      </c>
      <c r="M40" s="388">
        <v>0</v>
      </c>
      <c r="N40" s="387">
        <v>0</v>
      </c>
      <c r="O40" s="80">
        <v>123924861</v>
      </c>
      <c r="Q40" s="77"/>
    </row>
    <row r="41" spans="1:18" s="76" customFormat="1" ht="31" x14ac:dyDescent="0.35">
      <c r="A41" s="498"/>
      <c r="B41" s="79" t="s">
        <v>62</v>
      </c>
      <c r="C41" s="416">
        <v>16424323</v>
      </c>
      <c r="D41" s="416">
        <v>15728720</v>
      </c>
      <c r="E41" s="416">
        <v>17532330</v>
      </c>
      <c r="F41" s="416">
        <v>16731348</v>
      </c>
      <c r="G41" s="416">
        <v>15563035</v>
      </c>
      <c r="H41" s="416">
        <v>15995942</v>
      </c>
      <c r="I41" s="416">
        <v>17381851</v>
      </c>
      <c r="J41" s="388">
        <v>0</v>
      </c>
      <c r="K41" s="388">
        <v>0</v>
      </c>
      <c r="L41" s="388">
        <v>0</v>
      </c>
      <c r="M41" s="388">
        <v>0</v>
      </c>
      <c r="N41" s="387">
        <v>0</v>
      </c>
      <c r="O41" s="80">
        <v>115357549</v>
      </c>
      <c r="Q41" s="77"/>
    </row>
    <row r="42" spans="1:18" s="76" customFormat="1" ht="16" thickBot="1" x14ac:dyDescent="0.4">
      <c r="A42" s="498"/>
      <c r="B42" s="79" t="s">
        <v>63</v>
      </c>
      <c r="C42" s="416">
        <v>170973</v>
      </c>
      <c r="D42" s="416">
        <v>170737</v>
      </c>
      <c r="E42" s="416">
        <v>242405</v>
      </c>
      <c r="F42" s="416">
        <v>215204</v>
      </c>
      <c r="G42" s="416">
        <v>204406</v>
      </c>
      <c r="H42" s="416">
        <v>216671</v>
      </c>
      <c r="I42" s="416">
        <v>218669</v>
      </c>
      <c r="J42" s="388">
        <v>0</v>
      </c>
      <c r="K42" s="389">
        <v>0</v>
      </c>
      <c r="L42" s="389">
        <v>0</v>
      </c>
      <c r="M42" s="389">
        <v>0</v>
      </c>
      <c r="N42" s="387">
        <v>0</v>
      </c>
      <c r="O42" s="80">
        <v>1439065</v>
      </c>
      <c r="Q42" s="77"/>
    </row>
    <row r="43" spans="1:18" s="76" customFormat="1" ht="16" thickBot="1" x14ac:dyDescent="0.4">
      <c r="A43" s="499"/>
      <c r="B43" s="81" t="s">
        <v>64</v>
      </c>
      <c r="C43" s="417">
        <v>87296308</v>
      </c>
      <c r="D43" s="417">
        <v>94347355</v>
      </c>
      <c r="E43" s="417">
        <v>94789809</v>
      </c>
      <c r="F43" s="417">
        <v>105032874</v>
      </c>
      <c r="G43" s="417">
        <v>85964529</v>
      </c>
      <c r="H43" s="417">
        <v>96515525</v>
      </c>
      <c r="I43" s="417">
        <v>87471696</v>
      </c>
      <c r="J43" s="390">
        <v>0</v>
      </c>
      <c r="K43" s="390">
        <v>0</v>
      </c>
      <c r="L43" s="390">
        <v>0</v>
      </c>
      <c r="M43" s="390">
        <v>0</v>
      </c>
      <c r="N43" s="391">
        <v>0</v>
      </c>
      <c r="O43" s="82">
        <v>651418096</v>
      </c>
      <c r="P43" s="83"/>
      <c r="Q43" s="77"/>
    </row>
    <row r="44" spans="1:18" s="76" customFormat="1" ht="15.5" x14ac:dyDescent="0.35">
      <c r="A44" s="497" t="s">
        <v>139</v>
      </c>
      <c r="B44" s="79" t="s">
        <v>83</v>
      </c>
      <c r="C44" s="416">
        <v>0</v>
      </c>
      <c r="D44" s="416">
        <v>3394068</v>
      </c>
      <c r="E44" s="416">
        <v>3414245</v>
      </c>
      <c r="F44" s="416">
        <v>3376754</v>
      </c>
      <c r="G44" s="416">
        <v>3397637</v>
      </c>
      <c r="H44" s="416">
        <v>3357327</v>
      </c>
      <c r="I44" s="416">
        <v>3398275</v>
      </c>
      <c r="J44" s="386">
        <v>0</v>
      </c>
      <c r="K44" s="386">
        <v>0</v>
      </c>
      <c r="L44" s="386">
        <v>0</v>
      </c>
      <c r="M44" s="386">
        <v>0</v>
      </c>
      <c r="N44" s="387">
        <v>0</v>
      </c>
      <c r="O44" s="80">
        <v>20338306</v>
      </c>
      <c r="Q44" s="77"/>
    </row>
    <row r="45" spans="1:18" s="76" customFormat="1" ht="15.5" x14ac:dyDescent="0.35">
      <c r="A45" s="498"/>
      <c r="B45" s="79" t="s">
        <v>84</v>
      </c>
      <c r="C45" s="416">
        <v>0</v>
      </c>
      <c r="D45" s="416">
        <v>0</v>
      </c>
      <c r="E45" s="416">
        <v>71828</v>
      </c>
      <c r="F45" s="416">
        <v>0</v>
      </c>
      <c r="G45" s="416">
        <v>108657</v>
      </c>
      <c r="H45" s="416">
        <v>108461</v>
      </c>
      <c r="I45" s="416">
        <v>0</v>
      </c>
      <c r="J45" s="388">
        <v>0</v>
      </c>
      <c r="K45" s="388">
        <v>0</v>
      </c>
      <c r="L45" s="388">
        <v>0</v>
      </c>
      <c r="M45" s="388">
        <v>0</v>
      </c>
      <c r="N45" s="387">
        <v>0</v>
      </c>
      <c r="O45" s="80">
        <v>288946</v>
      </c>
      <c r="Q45" s="77"/>
    </row>
    <row r="46" spans="1:18" s="76" customFormat="1" ht="31.5" thickBot="1" x14ac:dyDescent="0.4">
      <c r="A46" s="498"/>
      <c r="B46" s="79" t="s">
        <v>85</v>
      </c>
      <c r="C46" s="416">
        <v>4675008</v>
      </c>
      <c r="D46" s="416">
        <v>16693854</v>
      </c>
      <c r="E46" s="416">
        <v>15709846</v>
      </c>
      <c r="F46" s="416">
        <v>12957457</v>
      </c>
      <c r="G46" s="416">
        <v>17536498</v>
      </c>
      <c r="H46" s="416">
        <v>15413479</v>
      </c>
      <c r="I46" s="416">
        <v>11966369</v>
      </c>
      <c r="J46" s="389">
        <v>0</v>
      </c>
      <c r="K46" s="389">
        <v>0</v>
      </c>
      <c r="L46" s="389">
        <v>0</v>
      </c>
      <c r="M46" s="389">
        <v>0</v>
      </c>
      <c r="N46" s="387">
        <v>0</v>
      </c>
      <c r="O46" s="80">
        <v>94952511</v>
      </c>
      <c r="Q46" s="77"/>
    </row>
    <row r="47" spans="1:18" s="76" customFormat="1" ht="16" thickBot="1" x14ac:dyDescent="0.4">
      <c r="A47" s="499"/>
      <c r="B47" s="81" t="s">
        <v>65</v>
      </c>
      <c r="C47" s="417">
        <v>4675008</v>
      </c>
      <c r="D47" s="417">
        <v>20087922</v>
      </c>
      <c r="E47" s="417">
        <v>19195919</v>
      </c>
      <c r="F47" s="417">
        <v>16334211</v>
      </c>
      <c r="G47" s="417">
        <v>21042792</v>
      </c>
      <c r="H47" s="417">
        <v>18879267</v>
      </c>
      <c r="I47" s="417">
        <v>15364644</v>
      </c>
      <c r="J47" s="390">
        <v>0</v>
      </c>
      <c r="K47" s="390">
        <v>0</v>
      </c>
      <c r="L47" s="390">
        <v>0</v>
      </c>
      <c r="M47" s="390">
        <v>0</v>
      </c>
      <c r="N47" s="391">
        <v>0</v>
      </c>
      <c r="O47" s="82">
        <v>115579763</v>
      </c>
      <c r="P47" s="83"/>
      <c r="Q47" s="77"/>
    </row>
    <row r="48" spans="1:18" s="76" customFormat="1" ht="31" x14ac:dyDescent="0.35">
      <c r="A48" s="497" t="s">
        <v>66</v>
      </c>
      <c r="B48" s="79" t="s">
        <v>93</v>
      </c>
      <c r="C48" s="416">
        <v>0</v>
      </c>
      <c r="D48" s="416">
        <v>0</v>
      </c>
      <c r="E48" s="416">
        <v>0</v>
      </c>
      <c r="F48" s="416">
        <v>0</v>
      </c>
      <c r="G48" s="416">
        <v>0</v>
      </c>
      <c r="H48" s="416">
        <v>6145239</v>
      </c>
      <c r="I48" s="416">
        <v>0</v>
      </c>
      <c r="J48" s="386">
        <v>0</v>
      </c>
      <c r="K48" s="386">
        <v>0</v>
      </c>
      <c r="L48" s="386">
        <v>0</v>
      </c>
      <c r="M48" s="386">
        <v>0</v>
      </c>
      <c r="N48" s="387">
        <v>0</v>
      </c>
      <c r="O48" s="80">
        <v>6145239</v>
      </c>
      <c r="Q48" s="77"/>
    </row>
    <row r="49" spans="1:18" s="76" customFormat="1" ht="31" x14ac:dyDescent="0.35">
      <c r="A49" s="498"/>
      <c r="B49" s="79" t="s">
        <v>67</v>
      </c>
      <c r="C49" s="416">
        <v>0</v>
      </c>
      <c r="D49" s="416">
        <v>0</v>
      </c>
      <c r="E49" s="416">
        <v>0</v>
      </c>
      <c r="F49" s="416">
        <v>0</v>
      </c>
      <c r="G49" s="416">
        <v>0</v>
      </c>
      <c r="H49" s="416">
        <v>0</v>
      </c>
      <c r="I49" s="416">
        <v>0</v>
      </c>
      <c r="J49" s="388">
        <v>0</v>
      </c>
      <c r="K49" s="388">
        <v>0</v>
      </c>
      <c r="L49" s="388">
        <v>0</v>
      </c>
      <c r="M49" s="388">
        <v>0</v>
      </c>
      <c r="N49" s="387">
        <v>0</v>
      </c>
      <c r="O49" s="80">
        <v>0</v>
      </c>
      <c r="Q49" s="77"/>
    </row>
    <row r="50" spans="1:18" s="76" customFormat="1" ht="31" x14ac:dyDescent="0.35">
      <c r="A50" s="498"/>
      <c r="B50" s="79" t="s">
        <v>68</v>
      </c>
      <c r="C50" s="416">
        <v>0</v>
      </c>
      <c r="D50" s="416">
        <v>0</v>
      </c>
      <c r="E50" s="416">
        <v>0</v>
      </c>
      <c r="F50" s="416">
        <v>0</v>
      </c>
      <c r="G50" s="416">
        <v>0</v>
      </c>
      <c r="H50" s="416">
        <v>0</v>
      </c>
      <c r="I50" s="416">
        <v>0</v>
      </c>
      <c r="J50" s="388">
        <v>0</v>
      </c>
      <c r="K50" s="388">
        <v>0</v>
      </c>
      <c r="L50" s="388">
        <v>0</v>
      </c>
      <c r="M50" s="388">
        <v>0</v>
      </c>
      <c r="N50" s="387">
        <v>0</v>
      </c>
      <c r="O50" s="80">
        <v>0</v>
      </c>
      <c r="Q50" s="77"/>
    </row>
    <row r="51" spans="1:18" s="76" customFormat="1" ht="31" x14ac:dyDescent="0.35">
      <c r="A51" s="498"/>
      <c r="B51" s="79" t="s">
        <v>86</v>
      </c>
      <c r="C51" s="416">
        <v>131895012</v>
      </c>
      <c r="D51" s="416">
        <v>132152803</v>
      </c>
      <c r="E51" s="416">
        <v>148554926</v>
      </c>
      <c r="F51" s="416">
        <v>82080874</v>
      </c>
      <c r="G51" s="416">
        <v>81739913</v>
      </c>
      <c r="H51" s="416">
        <v>87121785</v>
      </c>
      <c r="I51" s="416">
        <v>79340964</v>
      </c>
      <c r="J51" s="388">
        <v>0</v>
      </c>
      <c r="K51" s="388">
        <v>0</v>
      </c>
      <c r="L51" s="388">
        <v>0</v>
      </c>
      <c r="M51" s="388">
        <v>0</v>
      </c>
      <c r="N51" s="387">
        <v>0</v>
      </c>
      <c r="O51" s="80">
        <v>742886277</v>
      </c>
      <c r="Q51" s="77"/>
    </row>
    <row r="52" spans="1:18" s="76" customFormat="1" ht="31" x14ac:dyDescent="0.35">
      <c r="A52" s="498"/>
      <c r="B52" s="79" t="s">
        <v>88</v>
      </c>
      <c r="C52" s="416">
        <v>9149789</v>
      </c>
      <c r="D52" s="416">
        <v>9388138</v>
      </c>
      <c r="E52" s="416">
        <v>9202344</v>
      </c>
      <c r="F52" s="416">
        <v>9501963</v>
      </c>
      <c r="G52" s="416">
        <v>9201206</v>
      </c>
      <c r="H52" s="416">
        <v>9365562</v>
      </c>
      <c r="I52" s="416">
        <v>9177993</v>
      </c>
      <c r="J52" s="388">
        <v>0</v>
      </c>
      <c r="K52" s="388">
        <v>0</v>
      </c>
      <c r="L52" s="388">
        <v>0</v>
      </c>
      <c r="M52" s="388">
        <v>0</v>
      </c>
      <c r="N52" s="387">
        <v>0</v>
      </c>
      <c r="O52" s="80">
        <v>64986995</v>
      </c>
      <c r="Q52" s="77"/>
    </row>
    <row r="53" spans="1:18" s="76" customFormat="1" ht="15.5" x14ac:dyDescent="0.35">
      <c r="A53" s="498"/>
      <c r="B53" s="79" t="s">
        <v>89</v>
      </c>
      <c r="C53" s="416">
        <v>0</v>
      </c>
      <c r="D53" s="416">
        <v>-1039207</v>
      </c>
      <c r="E53" s="416">
        <v>0</v>
      </c>
      <c r="F53" s="416">
        <v>0</v>
      </c>
      <c r="G53" s="416">
        <v>0</v>
      </c>
      <c r="H53" s="416">
        <v>0</v>
      </c>
      <c r="I53" s="416">
        <v>0</v>
      </c>
      <c r="J53" s="388">
        <v>0</v>
      </c>
      <c r="K53" s="388">
        <v>0</v>
      </c>
      <c r="L53" s="388">
        <v>0</v>
      </c>
      <c r="M53" s="388">
        <v>0</v>
      </c>
      <c r="N53" s="387">
        <v>0</v>
      </c>
      <c r="O53" s="80">
        <v>-1039207</v>
      </c>
      <c r="Q53" s="77"/>
    </row>
    <row r="54" spans="1:18" s="76" customFormat="1" ht="15.5" x14ac:dyDescent="0.35">
      <c r="A54" s="498"/>
      <c r="B54" s="79" t="s">
        <v>87</v>
      </c>
      <c r="C54" s="416">
        <v>0</v>
      </c>
      <c r="D54" s="416">
        <v>0</v>
      </c>
      <c r="E54" s="416">
        <v>604895</v>
      </c>
      <c r="F54" s="416">
        <v>0</v>
      </c>
      <c r="G54" s="416">
        <v>0</v>
      </c>
      <c r="H54" s="416">
        <v>714102</v>
      </c>
      <c r="I54" s="416">
        <v>0</v>
      </c>
      <c r="J54" s="388">
        <v>0</v>
      </c>
      <c r="K54" s="388">
        <v>0</v>
      </c>
      <c r="L54" s="388">
        <v>0</v>
      </c>
      <c r="M54" s="388">
        <v>0</v>
      </c>
      <c r="N54" s="387">
        <v>0</v>
      </c>
      <c r="O54" s="80">
        <v>1318997</v>
      </c>
      <c r="Q54" s="77"/>
    </row>
    <row r="55" spans="1:18" s="76" customFormat="1" ht="31" x14ac:dyDescent="0.35">
      <c r="A55" s="498"/>
      <c r="B55" s="79" t="s">
        <v>276</v>
      </c>
      <c r="C55" s="416">
        <v>0</v>
      </c>
      <c r="D55" s="416">
        <v>0</v>
      </c>
      <c r="E55" s="416">
        <v>0</v>
      </c>
      <c r="F55" s="416">
        <v>0</v>
      </c>
      <c r="G55" s="416">
        <v>34154639</v>
      </c>
      <c r="H55" s="416">
        <v>34140979</v>
      </c>
      <c r="I55" s="416">
        <v>0</v>
      </c>
      <c r="J55" s="388">
        <v>0</v>
      </c>
      <c r="K55" s="388">
        <v>0</v>
      </c>
      <c r="L55" s="388">
        <v>0</v>
      </c>
      <c r="M55" s="388">
        <v>0</v>
      </c>
      <c r="N55" s="387">
        <v>0</v>
      </c>
      <c r="O55" s="80">
        <v>68295618</v>
      </c>
      <c r="Q55" s="77"/>
    </row>
    <row r="56" spans="1:18" s="76" customFormat="1" ht="16" thickBot="1" x14ac:dyDescent="0.4">
      <c r="A56" s="498"/>
      <c r="B56" s="84" t="s">
        <v>123</v>
      </c>
      <c r="C56" s="416">
        <v>-6315573</v>
      </c>
      <c r="D56" s="416">
        <v>197975</v>
      </c>
      <c r="E56" s="416">
        <v>-1291246</v>
      </c>
      <c r="F56" s="416">
        <v>-250748</v>
      </c>
      <c r="G56" s="416">
        <v>-1172051</v>
      </c>
      <c r="H56" s="416">
        <v>-6452109</v>
      </c>
      <c r="I56" s="416">
        <v>4361353</v>
      </c>
      <c r="J56" s="389">
        <v>0</v>
      </c>
      <c r="K56" s="389">
        <v>0</v>
      </c>
      <c r="L56" s="389">
        <v>0</v>
      </c>
      <c r="M56" s="388">
        <v>0</v>
      </c>
      <c r="N56" s="392">
        <v>0</v>
      </c>
      <c r="O56" s="80">
        <v>-10922399</v>
      </c>
      <c r="Q56" s="77"/>
    </row>
    <row r="57" spans="1:18" s="76" customFormat="1" ht="16" thickBot="1" x14ac:dyDescent="0.4">
      <c r="A57" s="499"/>
      <c r="B57" s="81" t="s">
        <v>69</v>
      </c>
      <c r="C57" s="417">
        <v>134729228</v>
      </c>
      <c r="D57" s="417">
        <v>140699709</v>
      </c>
      <c r="E57" s="417">
        <v>157070919</v>
      </c>
      <c r="F57" s="417">
        <v>91332089</v>
      </c>
      <c r="G57" s="417">
        <v>123923707</v>
      </c>
      <c r="H57" s="417">
        <v>131035558</v>
      </c>
      <c r="I57" s="417">
        <v>92880310</v>
      </c>
      <c r="J57" s="390">
        <v>0</v>
      </c>
      <c r="K57" s="390">
        <v>0</v>
      </c>
      <c r="L57" s="390">
        <v>0</v>
      </c>
      <c r="M57" s="390">
        <v>0</v>
      </c>
      <c r="N57" s="391">
        <v>0</v>
      </c>
      <c r="O57" s="82">
        <v>871671520</v>
      </c>
      <c r="Q57" s="77"/>
      <c r="R57" s="89"/>
    </row>
    <row r="58" spans="1:18" s="87" customFormat="1" ht="16" thickBot="1" x14ac:dyDescent="0.4">
      <c r="A58" s="500"/>
      <c r="B58" s="85" t="s">
        <v>90</v>
      </c>
      <c r="C58" s="419">
        <v>5</v>
      </c>
      <c r="D58" s="419">
        <v>4</v>
      </c>
      <c r="E58" s="419">
        <v>4</v>
      </c>
      <c r="F58" s="419">
        <v>5</v>
      </c>
      <c r="G58" s="419">
        <v>4</v>
      </c>
      <c r="H58" s="419">
        <v>5</v>
      </c>
      <c r="I58" s="420">
        <v>4</v>
      </c>
      <c r="J58" s="384">
        <v>4</v>
      </c>
      <c r="K58" s="384">
        <v>4</v>
      </c>
      <c r="L58" s="384">
        <v>5</v>
      </c>
      <c r="M58" s="384">
        <v>4</v>
      </c>
      <c r="N58" s="383">
        <v>4</v>
      </c>
      <c r="O58" s="86">
        <v>52</v>
      </c>
      <c r="Q58" s="77"/>
      <c r="R58" s="371"/>
    </row>
    <row r="59" spans="1:18" s="76" customFormat="1" ht="16" thickBot="1" x14ac:dyDescent="0.4">
      <c r="A59" s="501"/>
      <c r="B59" s="81" t="s">
        <v>70</v>
      </c>
      <c r="C59" s="418">
        <v>762085247</v>
      </c>
      <c r="D59" s="418">
        <v>624750796</v>
      </c>
      <c r="E59" s="418">
        <v>577935662</v>
      </c>
      <c r="F59" s="418">
        <v>763933984</v>
      </c>
      <c r="G59" s="418">
        <v>547244677</v>
      </c>
      <c r="H59" s="418">
        <v>681293501</v>
      </c>
      <c r="I59" s="418">
        <v>647939224</v>
      </c>
      <c r="J59" s="390">
        <v>0</v>
      </c>
      <c r="K59" s="390">
        <v>0</v>
      </c>
      <c r="L59" s="390">
        <v>0</v>
      </c>
      <c r="M59" s="390">
        <v>0</v>
      </c>
      <c r="N59" s="391">
        <v>0</v>
      </c>
      <c r="O59" s="393">
        <v>4605183091</v>
      </c>
      <c r="P59" s="83"/>
      <c r="Q59" s="135"/>
      <c r="R59" s="89"/>
    </row>
    <row r="60" spans="1:18" s="76" customFormat="1" ht="15.5" x14ac:dyDescent="0.25">
      <c r="A60" s="493" t="s">
        <v>24</v>
      </c>
      <c r="B60" s="494"/>
      <c r="C60" s="494"/>
      <c r="D60" s="494"/>
      <c r="E60" s="494"/>
      <c r="F60" s="494"/>
      <c r="G60" s="494"/>
      <c r="H60" s="494"/>
      <c r="I60" s="494"/>
      <c r="J60" s="495"/>
      <c r="K60" s="495"/>
      <c r="L60" s="495"/>
      <c r="M60" s="495"/>
      <c r="N60" s="495"/>
      <c r="O60" s="496"/>
      <c r="P60" s="88"/>
      <c r="Q60" s="135"/>
    </row>
    <row r="61" spans="1:18" s="76" customFormat="1" ht="15.75" hidden="1" customHeight="1" x14ac:dyDescent="0.25">
      <c r="A61" s="490"/>
      <c r="B61" s="491"/>
      <c r="C61" s="491"/>
      <c r="D61" s="491"/>
      <c r="E61" s="491"/>
      <c r="F61" s="491"/>
      <c r="G61" s="491"/>
      <c r="H61" s="491"/>
      <c r="I61" s="491"/>
      <c r="J61" s="491"/>
      <c r="K61" s="491"/>
      <c r="L61" s="491"/>
      <c r="M61" s="491"/>
      <c r="N61" s="491"/>
      <c r="O61" s="492"/>
      <c r="P61" s="251"/>
      <c r="Q61" s="135"/>
    </row>
    <row r="62" spans="1:18" s="76" customFormat="1" ht="31.5" customHeight="1" x14ac:dyDescent="0.25">
      <c r="A62" s="490" t="s">
        <v>337</v>
      </c>
      <c r="B62" s="491"/>
      <c r="C62" s="491"/>
      <c r="D62" s="491"/>
      <c r="E62" s="491"/>
      <c r="F62" s="491"/>
      <c r="G62" s="491"/>
      <c r="H62" s="491"/>
      <c r="I62" s="491"/>
      <c r="J62" s="491"/>
      <c r="K62" s="491"/>
      <c r="L62" s="491"/>
      <c r="M62" s="491"/>
      <c r="N62" s="491"/>
      <c r="O62" s="492"/>
      <c r="P62" s="319" t="s">
        <v>266</v>
      </c>
      <c r="Q62" s="135"/>
    </row>
    <row r="63" spans="1:18" s="76" customFormat="1" ht="31.15" customHeight="1" thickBot="1" x14ac:dyDescent="0.3">
      <c r="A63" s="487" t="s">
        <v>334</v>
      </c>
      <c r="B63" s="488"/>
      <c r="C63" s="488"/>
      <c r="D63" s="488"/>
      <c r="E63" s="488"/>
      <c r="F63" s="488"/>
      <c r="G63" s="488"/>
      <c r="H63" s="488"/>
      <c r="I63" s="488"/>
      <c r="J63" s="488"/>
      <c r="K63" s="488"/>
      <c r="L63" s="488"/>
      <c r="M63" s="488"/>
      <c r="N63" s="488"/>
      <c r="O63" s="489"/>
      <c r="P63" s="319"/>
      <c r="Q63" s="135"/>
    </row>
    <row r="64" spans="1:18" ht="18.75" customHeight="1" x14ac:dyDescent="0.25"/>
    <row r="65" ht="16.5" customHeight="1" x14ac:dyDescent="0.25"/>
  </sheetData>
  <mergeCells count="11">
    <mergeCell ref="A1:O1"/>
    <mergeCell ref="A25:A37"/>
    <mergeCell ref="A38:A43"/>
    <mergeCell ref="A44:A47"/>
    <mergeCell ref="A48:A57"/>
    <mergeCell ref="A63:O63"/>
    <mergeCell ref="A62:O62"/>
    <mergeCell ref="A61:O61"/>
    <mergeCell ref="A60:O60"/>
    <mergeCell ref="A3:A24"/>
    <mergeCell ref="A58:A59"/>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1:J142"/>
  <sheetViews>
    <sheetView view="pageBreakPreview" topLeftCell="A109" zoomScale="80" zoomScaleNormal="100" zoomScaleSheetLayoutView="80" workbookViewId="0">
      <selection activeCell="F18" sqref="F18"/>
    </sheetView>
  </sheetViews>
  <sheetFormatPr defaultColWidth="9.1796875" defaultRowHeight="12.5" x14ac:dyDescent="0.25"/>
  <cols>
    <col min="2" max="2" width="44.7265625" bestFit="1" customWidth="1"/>
    <col min="3" max="3" width="14" customWidth="1"/>
    <col min="4" max="4" width="8.54296875" hidden="1" customWidth="1"/>
    <col min="5" max="5" width="22.7265625" customWidth="1"/>
    <col min="6" max="6" width="14.453125" bestFit="1" customWidth="1"/>
    <col min="7" max="7" width="14.26953125" customWidth="1"/>
    <col min="8" max="8" width="21.54296875" hidden="1" customWidth="1"/>
    <col min="9" max="9" width="21.1796875" customWidth="1"/>
    <col min="10" max="18" width="10.54296875" customWidth="1"/>
    <col min="19" max="19" width="9.54296875" bestFit="1" customWidth="1"/>
    <col min="20" max="24" width="9.26953125" customWidth="1"/>
    <col min="25" max="26" width="9.54296875" bestFit="1" customWidth="1"/>
    <col min="27" max="27" width="10.1796875" bestFit="1" customWidth="1"/>
    <col min="28" max="30" width="9.54296875" bestFit="1" customWidth="1"/>
    <col min="31" max="31" width="12.26953125" bestFit="1" customWidth="1"/>
    <col min="32" max="37" width="9.26953125" customWidth="1"/>
    <col min="39" max="44" width="9.54296875" bestFit="1" customWidth="1"/>
    <col min="45" max="45" width="17" customWidth="1"/>
    <col min="46" max="47" width="9.54296875" bestFit="1" customWidth="1"/>
    <col min="48" max="49" width="9.453125" bestFit="1" customWidth="1"/>
  </cols>
  <sheetData>
    <row r="1" spans="2:10" ht="15" x14ac:dyDescent="0.3">
      <c r="B1" s="599" t="s">
        <v>98</v>
      </c>
      <c r="C1" s="600"/>
      <c r="D1" s="600"/>
      <c r="E1" s="600"/>
      <c r="F1" s="600"/>
      <c r="G1" s="600"/>
      <c r="H1" s="600"/>
      <c r="I1" s="600"/>
      <c r="J1" s="601"/>
    </row>
    <row r="2" spans="2:10" ht="57.75" customHeight="1" x14ac:dyDescent="0.35">
      <c r="B2" s="270"/>
      <c r="C2" s="51" t="s">
        <v>228</v>
      </c>
      <c r="D2" s="52" t="s">
        <v>99</v>
      </c>
      <c r="E2" s="52" t="s">
        <v>229</v>
      </c>
      <c r="F2" s="53" t="s">
        <v>28</v>
      </c>
      <c r="G2" s="51" t="s">
        <v>230</v>
      </c>
      <c r="H2" s="52" t="s">
        <v>100</v>
      </c>
      <c r="I2" s="52" t="s">
        <v>231</v>
      </c>
      <c r="J2" s="271" t="s">
        <v>29</v>
      </c>
    </row>
    <row r="3" spans="2:10" ht="15.5" hidden="1" x14ac:dyDescent="0.35">
      <c r="B3" s="95">
        <v>39995</v>
      </c>
      <c r="C3" s="21">
        <v>65349</v>
      </c>
      <c r="D3" s="22"/>
      <c r="E3" s="22">
        <v>0</v>
      </c>
      <c r="F3" s="22"/>
      <c r="G3" s="21">
        <v>1621</v>
      </c>
      <c r="H3" s="22"/>
      <c r="I3" s="22">
        <v>0</v>
      </c>
      <c r="J3" s="272">
        <v>1621</v>
      </c>
    </row>
    <row r="4" spans="2:10" ht="15.5" hidden="1" x14ac:dyDescent="0.35">
      <c r="B4" s="95">
        <v>40026</v>
      </c>
      <c r="C4" s="23">
        <v>66531</v>
      </c>
      <c r="D4" s="24"/>
      <c r="E4" s="24">
        <v>0</v>
      </c>
      <c r="F4" s="24"/>
      <c r="G4" s="23">
        <v>1568</v>
      </c>
      <c r="H4" s="24"/>
      <c r="I4" s="24">
        <v>0</v>
      </c>
      <c r="J4" s="157">
        <v>1568</v>
      </c>
    </row>
    <row r="5" spans="2:10" ht="15.5" hidden="1" x14ac:dyDescent="0.35">
      <c r="B5" s="95">
        <v>40057</v>
      </c>
      <c r="C5" s="23">
        <v>67239</v>
      </c>
      <c r="D5" s="24"/>
      <c r="E5" s="24">
        <v>0</v>
      </c>
      <c r="F5" s="1">
        <v>67239</v>
      </c>
      <c r="G5" s="23">
        <v>1571</v>
      </c>
      <c r="H5" s="24"/>
      <c r="I5" s="24">
        <v>0</v>
      </c>
      <c r="J5" s="157">
        <v>1571</v>
      </c>
    </row>
    <row r="6" spans="2:10" ht="15.5" hidden="1" x14ac:dyDescent="0.35">
      <c r="B6" s="95">
        <v>40087</v>
      </c>
      <c r="C6" s="23">
        <v>68234</v>
      </c>
      <c r="D6" s="24"/>
      <c r="E6" s="24">
        <v>0</v>
      </c>
      <c r="F6" s="1">
        <v>68234</v>
      </c>
      <c r="G6" s="23">
        <v>1561</v>
      </c>
      <c r="H6" s="24"/>
      <c r="I6" s="24">
        <v>0</v>
      </c>
      <c r="J6" s="157">
        <v>1561</v>
      </c>
    </row>
    <row r="7" spans="2:10" ht="15.5" hidden="1" x14ac:dyDescent="0.35">
      <c r="B7" s="95">
        <v>40118</v>
      </c>
      <c r="C7" s="23">
        <v>69011</v>
      </c>
      <c r="D7" s="24"/>
      <c r="E7" s="24">
        <v>0</v>
      </c>
      <c r="F7" s="1">
        <v>69011</v>
      </c>
      <c r="G7" s="23">
        <v>1563</v>
      </c>
      <c r="H7" s="24"/>
      <c r="I7" s="24">
        <v>0</v>
      </c>
      <c r="J7" s="157">
        <v>1563</v>
      </c>
    </row>
    <row r="8" spans="2:10" ht="15.5" hidden="1" x14ac:dyDescent="0.35">
      <c r="B8" s="95">
        <v>40148</v>
      </c>
      <c r="C8" s="23">
        <v>69640</v>
      </c>
      <c r="D8" s="24"/>
      <c r="E8" s="24">
        <v>0</v>
      </c>
      <c r="F8" s="1">
        <v>69640</v>
      </c>
      <c r="G8" s="23">
        <v>1528</v>
      </c>
      <c r="H8" s="24"/>
      <c r="I8" s="24">
        <v>0</v>
      </c>
      <c r="J8" s="157">
        <v>1528</v>
      </c>
    </row>
    <row r="9" spans="2:10" ht="15.5" hidden="1" x14ac:dyDescent="0.35">
      <c r="B9" s="95">
        <v>40179</v>
      </c>
      <c r="C9" s="23">
        <v>70186</v>
      </c>
      <c r="D9" s="24"/>
      <c r="E9" s="24">
        <v>0</v>
      </c>
      <c r="F9" s="1">
        <v>70186</v>
      </c>
      <c r="G9" s="23">
        <v>1532</v>
      </c>
      <c r="H9" s="24"/>
      <c r="I9" s="24">
        <v>0</v>
      </c>
      <c r="J9" s="157">
        <v>1532</v>
      </c>
    </row>
    <row r="10" spans="2:10" ht="15.5" hidden="1" x14ac:dyDescent="0.35">
      <c r="B10" s="95">
        <v>40210</v>
      </c>
      <c r="C10" s="23">
        <v>69887</v>
      </c>
      <c r="D10" s="24"/>
      <c r="E10" s="24">
        <v>0</v>
      </c>
      <c r="F10" s="1">
        <v>69887</v>
      </c>
      <c r="G10" s="23">
        <v>1523</v>
      </c>
      <c r="H10" s="24"/>
      <c r="I10" s="24">
        <v>0</v>
      </c>
      <c r="J10" s="157">
        <v>1523</v>
      </c>
    </row>
    <row r="11" spans="2:10" ht="15.5" hidden="1" x14ac:dyDescent="0.35">
      <c r="B11" s="95">
        <v>40238</v>
      </c>
      <c r="C11" s="23">
        <v>70212</v>
      </c>
      <c r="D11" s="24"/>
      <c r="E11" s="24">
        <v>0</v>
      </c>
      <c r="F11" s="1">
        <v>70212</v>
      </c>
      <c r="G11" s="23">
        <v>1550</v>
      </c>
      <c r="H11" s="24"/>
      <c r="I11" s="24">
        <v>0</v>
      </c>
      <c r="J11" s="157">
        <v>1550</v>
      </c>
    </row>
    <row r="12" spans="2:10" ht="15.5" hidden="1" x14ac:dyDescent="0.35">
      <c r="B12" s="95">
        <v>40269</v>
      </c>
      <c r="C12" s="23">
        <v>69663</v>
      </c>
      <c r="D12" s="24"/>
      <c r="E12" s="24">
        <v>0</v>
      </c>
      <c r="F12" s="1">
        <v>69663</v>
      </c>
      <c r="G12" s="23">
        <v>1517</v>
      </c>
      <c r="H12" s="24"/>
      <c r="I12" s="24">
        <v>0</v>
      </c>
      <c r="J12" s="157">
        <v>1517</v>
      </c>
    </row>
    <row r="13" spans="2:10" ht="15.5" hidden="1" x14ac:dyDescent="0.35">
      <c r="B13" s="95">
        <v>40299</v>
      </c>
      <c r="C13" s="23">
        <v>68771</v>
      </c>
      <c r="D13" s="24"/>
      <c r="E13" s="24">
        <v>600</v>
      </c>
      <c r="F13" s="1">
        <v>69371</v>
      </c>
      <c r="G13" s="23">
        <v>1529</v>
      </c>
      <c r="H13" s="24"/>
      <c r="I13" s="24">
        <v>46</v>
      </c>
      <c r="J13" s="157">
        <v>1575</v>
      </c>
    </row>
    <row r="14" spans="2:10" ht="15.5" hidden="1" x14ac:dyDescent="0.35">
      <c r="B14" s="95">
        <v>40330</v>
      </c>
      <c r="C14" s="23">
        <v>68340</v>
      </c>
      <c r="D14" s="24"/>
      <c r="E14" s="24">
        <v>1029</v>
      </c>
      <c r="F14" s="1">
        <v>69369</v>
      </c>
      <c r="G14" s="23">
        <v>1524</v>
      </c>
      <c r="H14" s="24"/>
      <c r="I14" s="24">
        <v>83</v>
      </c>
      <c r="J14" s="157">
        <v>1607</v>
      </c>
    </row>
    <row r="15" spans="2:10" ht="15" hidden="1" x14ac:dyDescent="0.3">
      <c r="B15" s="97" t="s">
        <v>91</v>
      </c>
      <c r="C15" s="25">
        <v>68589</v>
      </c>
      <c r="D15" s="26"/>
      <c r="E15" s="26">
        <v>136</v>
      </c>
      <c r="F15" s="17">
        <v>68725</v>
      </c>
      <c r="G15" s="25">
        <v>1549</v>
      </c>
      <c r="H15" s="26"/>
      <c r="I15" s="26">
        <v>11</v>
      </c>
      <c r="J15" s="273">
        <v>1560</v>
      </c>
    </row>
    <row r="16" spans="2:10" ht="15.5" hidden="1" x14ac:dyDescent="0.35">
      <c r="B16" s="95">
        <v>40360</v>
      </c>
      <c r="C16" s="23">
        <v>1338</v>
      </c>
      <c r="D16" s="24"/>
      <c r="E16" s="24">
        <v>1511</v>
      </c>
      <c r="F16" s="1">
        <v>2849</v>
      </c>
      <c r="G16" s="23">
        <v>1485</v>
      </c>
      <c r="H16" s="24"/>
      <c r="I16" s="24">
        <v>124</v>
      </c>
      <c r="J16" s="157">
        <v>1609</v>
      </c>
    </row>
    <row r="17" spans="2:10" ht="15.5" hidden="1" x14ac:dyDescent="0.35">
      <c r="B17" s="95">
        <v>40391</v>
      </c>
      <c r="C17" s="23">
        <v>67389</v>
      </c>
      <c r="D17" s="24"/>
      <c r="E17" s="24">
        <v>2018</v>
      </c>
      <c r="F17" s="1">
        <v>69407</v>
      </c>
      <c r="G17" s="23">
        <v>1488</v>
      </c>
      <c r="H17" s="24"/>
      <c r="I17" s="24">
        <v>162</v>
      </c>
      <c r="J17" s="157">
        <v>1650</v>
      </c>
    </row>
    <row r="18" spans="2:10" ht="15.5" hidden="1" x14ac:dyDescent="0.35">
      <c r="B18" s="95">
        <v>40422</v>
      </c>
      <c r="C18" s="23">
        <v>65824</v>
      </c>
      <c r="D18" s="24"/>
      <c r="E18" s="24">
        <v>2505</v>
      </c>
      <c r="F18" s="1">
        <v>68329</v>
      </c>
      <c r="G18" s="23">
        <v>1457</v>
      </c>
      <c r="H18" s="24"/>
      <c r="I18" s="24">
        <v>187</v>
      </c>
      <c r="J18" s="157">
        <v>1644</v>
      </c>
    </row>
    <row r="19" spans="2:10" ht="15.5" hidden="1" x14ac:dyDescent="0.35">
      <c r="B19" s="95">
        <v>40452</v>
      </c>
      <c r="C19" s="23">
        <v>63930</v>
      </c>
      <c r="D19" s="24"/>
      <c r="E19" s="24">
        <v>2935</v>
      </c>
      <c r="F19" s="1">
        <v>66865</v>
      </c>
      <c r="G19" s="23">
        <v>1417</v>
      </c>
      <c r="H19" s="24"/>
      <c r="I19" s="24">
        <v>206</v>
      </c>
      <c r="J19" s="157">
        <v>1623</v>
      </c>
    </row>
    <row r="20" spans="2:10" ht="15.5" hidden="1" x14ac:dyDescent="0.35">
      <c r="B20" s="95">
        <v>40483</v>
      </c>
      <c r="C20" s="23">
        <v>63053</v>
      </c>
      <c r="D20" s="24"/>
      <c r="E20" s="24">
        <v>3342</v>
      </c>
      <c r="F20" s="1">
        <v>66395</v>
      </c>
      <c r="G20" s="23">
        <v>1424</v>
      </c>
      <c r="H20" s="24"/>
      <c r="I20" s="24">
        <v>228</v>
      </c>
      <c r="J20" s="157">
        <v>1652</v>
      </c>
    </row>
    <row r="21" spans="2:10" ht="15.5" hidden="1" x14ac:dyDescent="0.35">
      <c r="B21" s="95">
        <v>40513</v>
      </c>
      <c r="C21" s="23">
        <v>62818</v>
      </c>
      <c r="D21" s="24"/>
      <c r="E21" s="24">
        <v>3759</v>
      </c>
      <c r="F21" s="1">
        <v>66577</v>
      </c>
      <c r="G21" s="23">
        <v>1431</v>
      </c>
      <c r="H21" s="24"/>
      <c r="I21" s="24">
        <v>270</v>
      </c>
      <c r="J21" s="157">
        <v>1701</v>
      </c>
    </row>
    <row r="22" spans="2:10" ht="15.5" hidden="1" x14ac:dyDescent="0.35">
      <c r="B22" s="95">
        <v>40544</v>
      </c>
      <c r="C22" s="23">
        <v>63103</v>
      </c>
      <c r="D22" s="24"/>
      <c r="E22" s="24">
        <v>4316</v>
      </c>
      <c r="F22" s="1">
        <v>67419</v>
      </c>
      <c r="G22" s="23">
        <v>1477</v>
      </c>
      <c r="H22" s="24"/>
      <c r="I22" s="24">
        <v>325</v>
      </c>
      <c r="J22" s="157">
        <v>1802</v>
      </c>
    </row>
    <row r="23" spans="2:10" ht="15.5" hidden="1" x14ac:dyDescent="0.35">
      <c r="B23" s="95">
        <v>40575</v>
      </c>
      <c r="C23" s="23">
        <v>62932</v>
      </c>
      <c r="D23" s="24"/>
      <c r="E23" s="24">
        <v>4888</v>
      </c>
      <c r="F23" s="1">
        <v>67820</v>
      </c>
      <c r="G23" s="23">
        <v>1478</v>
      </c>
      <c r="H23" s="24"/>
      <c r="I23" s="24">
        <v>357</v>
      </c>
      <c r="J23" s="157">
        <v>1835</v>
      </c>
    </row>
    <row r="24" spans="2:10" ht="15.5" hidden="1" x14ac:dyDescent="0.35">
      <c r="B24" s="95">
        <v>40603</v>
      </c>
      <c r="C24" s="23">
        <v>63205</v>
      </c>
      <c r="D24" s="24"/>
      <c r="E24" s="24">
        <v>5358</v>
      </c>
      <c r="F24" s="1">
        <v>68563</v>
      </c>
      <c r="G24" s="23">
        <v>1514</v>
      </c>
      <c r="H24" s="24"/>
      <c r="I24" s="24">
        <v>361</v>
      </c>
      <c r="J24" s="157">
        <v>1875</v>
      </c>
    </row>
    <row r="25" spans="2:10" ht="15.5" hidden="1" x14ac:dyDescent="0.35">
      <c r="B25" s="95">
        <v>40634</v>
      </c>
      <c r="C25" s="23">
        <v>61947</v>
      </c>
      <c r="D25" s="24"/>
      <c r="E25" s="24">
        <v>5674</v>
      </c>
      <c r="F25" s="1">
        <v>67621</v>
      </c>
      <c r="G25" s="23">
        <v>1512</v>
      </c>
      <c r="H25" s="24"/>
      <c r="I25" s="24">
        <v>355</v>
      </c>
      <c r="J25" s="157">
        <v>1867</v>
      </c>
    </row>
    <row r="26" spans="2:10" ht="15.5" hidden="1" x14ac:dyDescent="0.35">
      <c r="B26" s="95">
        <v>40664</v>
      </c>
      <c r="C26" s="23">
        <v>59210</v>
      </c>
      <c r="D26" s="24"/>
      <c r="E26" s="24">
        <v>5872</v>
      </c>
      <c r="F26" s="1">
        <v>65082</v>
      </c>
      <c r="G26" s="23">
        <v>1498</v>
      </c>
      <c r="H26" s="24"/>
      <c r="I26" s="24">
        <v>342</v>
      </c>
      <c r="J26" s="157">
        <v>1840</v>
      </c>
    </row>
    <row r="27" spans="2:10" ht="15.5" hidden="1" x14ac:dyDescent="0.35">
      <c r="B27" s="95">
        <v>40695</v>
      </c>
      <c r="C27" s="23">
        <v>57858</v>
      </c>
      <c r="D27" s="24"/>
      <c r="E27" s="24">
        <v>6098</v>
      </c>
      <c r="F27" s="1">
        <v>63956</v>
      </c>
      <c r="G27" s="23">
        <v>1455</v>
      </c>
      <c r="H27" s="24"/>
      <c r="I27" s="24">
        <v>349</v>
      </c>
      <c r="J27" s="157">
        <v>1804</v>
      </c>
    </row>
    <row r="28" spans="2:10" ht="15" hidden="1" x14ac:dyDescent="0.3">
      <c r="B28" s="97" t="s">
        <v>96</v>
      </c>
      <c r="C28" s="25">
        <v>57717</v>
      </c>
      <c r="D28" s="26"/>
      <c r="E28" s="26">
        <v>4023</v>
      </c>
      <c r="F28" s="17">
        <v>61740</v>
      </c>
      <c r="G28" s="25">
        <v>1470</v>
      </c>
      <c r="H28" s="26"/>
      <c r="I28" s="26">
        <v>272</v>
      </c>
      <c r="J28" s="273">
        <v>1742</v>
      </c>
    </row>
    <row r="29" spans="2:10" ht="15.5" hidden="1" x14ac:dyDescent="0.35">
      <c r="B29" s="95">
        <v>40725</v>
      </c>
      <c r="C29" s="23">
        <v>57349</v>
      </c>
      <c r="D29" s="24"/>
      <c r="E29" s="24">
        <v>6320</v>
      </c>
      <c r="F29" s="1">
        <v>63669</v>
      </c>
      <c r="G29" s="23">
        <v>1511</v>
      </c>
      <c r="H29" s="24"/>
      <c r="I29" s="24">
        <v>357</v>
      </c>
      <c r="J29" s="157">
        <v>1868</v>
      </c>
    </row>
    <row r="30" spans="2:10" ht="15.5" hidden="1" x14ac:dyDescent="0.35">
      <c r="B30" s="95">
        <v>40756</v>
      </c>
      <c r="C30" s="23">
        <v>57625</v>
      </c>
      <c r="D30" s="24"/>
      <c r="E30" s="24">
        <v>6444</v>
      </c>
      <c r="F30" s="1">
        <v>64069</v>
      </c>
      <c r="G30" s="23">
        <v>1567</v>
      </c>
      <c r="H30" s="24"/>
      <c r="I30" s="24">
        <v>355</v>
      </c>
      <c r="J30" s="157">
        <v>1922</v>
      </c>
    </row>
    <row r="31" spans="2:10" ht="15.5" hidden="1" x14ac:dyDescent="0.35">
      <c r="B31" s="95">
        <v>40787</v>
      </c>
      <c r="C31" s="23">
        <v>57506</v>
      </c>
      <c r="D31" s="24"/>
      <c r="E31" s="24">
        <v>7275</v>
      </c>
      <c r="F31" s="1">
        <v>64781</v>
      </c>
      <c r="G31" s="23">
        <v>1533</v>
      </c>
      <c r="H31" s="24"/>
      <c r="I31" s="24">
        <v>377</v>
      </c>
      <c r="J31" s="157">
        <v>1910</v>
      </c>
    </row>
    <row r="32" spans="2:10" ht="15.5" hidden="1" x14ac:dyDescent="0.35">
      <c r="B32" s="95">
        <v>40817</v>
      </c>
      <c r="C32" s="23">
        <v>58766</v>
      </c>
      <c r="D32" s="24"/>
      <c r="E32" s="24">
        <v>8075</v>
      </c>
      <c r="F32" s="1">
        <v>66841</v>
      </c>
      <c r="G32" s="23">
        <v>1550</v>
      </c>
      <c r="H32" s="24"/>
      <c r="I32" s="24">
        <v>375</v>
      </c>
      <c r="J32" s="157">
        <v>1925</v>
      </c>
    </row>
    <row r="33" spans="2:10" ht="15.5" hidden="1" x14ac:dyDescent="0.35">
      <c r="B33" s="95">
        <v>40848</v>
      </c>
      <c r="C33" s="23">
        <v>59551</v>
      </c>
      <c r="D33" s="24"/>
      <c r="E33" s="24">
        <v>10493</v>
      </c>
      <c r="F33" s="1">
        <v>70044</v>
      </c>
      <c r="G33" s="23">
        <v>1493</v>
      </c>
      <c r="H33" s="24"/>
      <c r="I33" s="24">
        <v>451</v>
      </c>
      <c r="J33" s="157">
        <v>1944</v>
      </c>
    </row>
    <row r="34" spans="2:10" ht="15.5" hidden="1" x14ac:dyDescent="0.35">
      <c r="B34" s="95">
        <v>40878</v>
      </c>
      <c r="C34" s="23">
        <v>59699</v>
      </c>
      <c r="D34" s="24"/>
      <c r="E34" s="24">
        <v>12338</v>
      </c>
      <c r="F34" s="1">
        <v>72037</v>
      </c>
      <c r="G34" s="23">
        <v>1506</v>
      </c>
      <c r="H34" s="24"/>
      <c r="I34" s="24">
        <v>487</v>
      </c>
      <c r="J34" s="157">
        <v>1993</v>
      </c>
    </row>
    <row r="35" spans="2:10" ht="15.5" hidden="1" x14ac:dyDescent="0.35">
      <c r="B35" s="95">
        <v>40909</v>
      </c>
      <c r="C35" s="23">
        <v>64289</v>
      </c>
      <c r="D35" s="24"/>
      <c r="E35" s="24">
        <v>12985</v>
      </c>
      <c r="F35" s="1">
        <v>77274</v>
      </c>
      <c r="G35" s="23">
        <v>1590</v>
      </c>
      <c r="H35" s="24"/>
      <c r="I35" s="24">
        <v>498</v>
      </c>
      <c r="J35" s="157">
        <v>2088</v>
      </c>
    </row>
    <row r="36" spans="2:10" ht="15.5" hidden="1" x14ac:dyDescent="0.35">
      <c r="B36" s="274">
        <v>40940</v>
      </c>
      <c r="C36" s="23">
        <v>66199</v>
      </c>
      <c r="D36" s="24"/>
      <c r="E36" s="24">
        <v>13250</v>
      </c>
      <c r="F36" s="1">
        <v>79449</v>
      </c>
      <c r="G36" s="23">
        <v>1722</v>
      </c>
      <c r="H36" s="24"/>
      <c r="I36" s="24">
        <v>494</v>
      </c>
      <c r="J36" s="157">
        <v>2216</v>
      </c>
    </row>
    <row r="37" spans="2:10" ht="15.5" hidden="1" x14ac:dyDescent="0.35">
      <c r="B37" s="95">
        <v>40969</v>
      </c>
      <c r="C37" s="23">
        <v>68051</v>
      </c>
      <c r="D37" s="24"/>
      <c r="E37" s="24">
        <v>13774</v>
      </c>
      <c r="F37" s="1">
        <v>81825</v>
      </c>
      <c r="G37" s="23">
        <v>1738</v>
      </c>
      <c r="H37" s="24"/>
      <c r="I37" s="24">
        <v>525</v>
      </c>
      <c r="J37" s="157">
        <v>2263</v>
      </c>
    </row>
    <row r="38" spans="2:10" ht="15.5" hidden="1" x14ac:dyDescent="0.35">
      <c r="B38" s="95">
        <v>41000</v>
      </c>
      <c r="C38" s="23">
        <v>70560</v>
      </c>
      <c r="D38" s="24"/>
      <c r="E38" s="24">
        <v>13492</v>
      </c>
      <c r="F38" s="1">
        <v>84052</v>
      </c>
      <c r="G38" s="23">
        <v>1736</v>
      </c>
      <c r="H38" s="24"/>
      <c r="I38" s="24">
        <v>494</v>
      </c>
      <c r="J38" s="157">
        <v>2230</v>
      </c>
    </row>
    <row r="39" spans="2:10" ht="15.5" hidden="1" x14ac:dyDescent="0.35">
      <c r="B39" s="95">
        <v>41030</v>
      </c>
      <c r="C39" s="23">
        <v>70121</v>
      </c>
      <c r="D39" s="24"/>
      <c r="E39" s="24">
        <v>14169</v>
      </c>
      <c r="F39" s="1">
        <v>84290</v>
      </c>
      <c r="G39" s="23">
        <v>1737</v>
      </c>
      <c r="H39" s="24"/>
      <c r="I39" s="24">
        <v>494</v>
      </c>
      <c r="J39" s="157">
        <v>2231</v>
      </c>
    </row>
    <row r="40" spans="2:10" ht="15.5" hidden="1" x14ac:dyDescent="0.35">
      <c r="B40" s="95">
        <v>41061</v>
      </c>
      <c r="C40" s="23">
        <v>68881</v>
      </c>
      <c r="D40" s="24"/>
      <c r="E40" s="24">
        <v>13975</v>
      </c>
      <c r="F40" s="1">
        <v>82856</v>
      </c>
      <c r="G40" s="23">
        <v>1713</v>
      </c>
      <c r="H40" s="24"/>
      <c r="I40" s="24">
        <v>466</v>
      </c>
      <c r="J40" s="157">
        <v>2179</v>
      </c>
    </row>
    <row r="41" spans="2:10" ht="15" hidden="1" x14ac:dyDescent="0.3">
      <c r="B41" s="99" t="s">
        <v>102</v>
      </c>
      <c r="C41" s="43">
        <v>63216</v>
      </c>
      <c r="D41" s="44"/>
      <c r="E41" s="44">
        <v>11049</v>
      </c>
      <c r="F41" s="44">
        <v>74266</v>
      </c>
      <c r="G41" s="32">
        <v>1616</v>
      </c>
      <c r="H41" s="33"/>
      <c r="I41" s="33">
        <v>448</v>
      </c>
      <c r="J41" s="275">
        <v>2064</v>
      </c>
    </row>
    <row r="42" spans="2:10" ht="15.5" hidden="1" x14ac:dyDescent="0.35">
      <c r="B42" s="95">
        <v>41091</v>
      </c>
      <c r="C42" s="40">
        <v>69977</v>
      </c>
      <c r="D42" s="41"/>
      <c r="E42" s="41">
        <v>13731</v>
      </c>
      <c r="F42" s="42">
        <v>83708</v>
      </c>
      <c r="G42" s="40">
        <v>1694</v>
      </c>
      <c r="H42" s="41"/>
      <c r="I42" s="41">
        <v>452</v>
      </c>
      <c r="J42" s="276">
        <v>2146</v>
      </c>
    </row>
    <row r="43" spans="2:10" ht="15.5" hidden="1" x14ac:dyDescent="0.35">
      <c r="B43" s="95">
        <v>41122</v>
      </c>
      <c r="C43" s="29">
        <v>68938</v>
      </c>
      <c r="D43" s="18"/>
      <c r="E43" s="18">
        <v>14509</v>
      </c>
      <c r="F43" s="30">
        <v>83447</v>
      </c>
      <c r="G43" s="29">
        <v>1663</v>
      </c>
      <c r="H43" s="18"/>
      <c r="I43" s="18">
        <v>459</v>
      </c>
      <c r="J43" s="277">
        <v>2122</v>
      </c>
    </row>
    <row r="44" spans="2:10" ht="15.5" hidden="1" x14ac:dyDescent="0.35">
      <c r="B44" s="95">
        <v>41153</v>
      </c>
      <c r="C44" s="29">
        <v>67196</v>
      </c>
      <c r="D44" s="18"/>
      <c r="E44" s="18">
        <v>15267</v>
      </c>
      <c r="F44" s="30">
        <v>82463</v>
      </c>
      <c r="G44" s="29">
        <v>1575</v>
      </c>
      <c r="H44" s="18"/>
      <c r="I44" s="18">
        <v>482</v>
      </c>
      <c r="J44" s="277">
        <v>2057</v>
      </c>
    </row>
    <row r="45" spans="2:10" ht="15.5" hidden="1" x14ac:dyDescent="0.35">
      <c r="B45" s="95">
        <v>41183</v>
      </c>
      <c r="C45" s="29">
        <v>68080</v>
      </c>
      <c r="D45" s="18"/>
      <c r="E45" s="18">
        <v>14955</v>
      </c>
      <c r="F45" s="30">
        <v>83035</v>
      </c>
      <c r="G45" s="29">
        <v>1552</v>
      </c>
      <c r="H45" s="18"/>
      <c r="I45" s="18">
        <v>470</v>
      </c>
      <c r="J45" s="277">
        <v>2022</v>
      </c>
    </row>
    <row r="46" spans="2:10" ht="15.5" hidden="1" x14ac:dyDescent="0.35">
      <c r="B46" s="95">
        <v>41214</v>
      </c>
      <c r="C46" s="29">
        <v>69082</v>
      </c>
      <c r="D46" s="18"/>
      <c r="E46" s="18">
        <v>15289</v>
      </c>
      <c r="F46" s="30">
        <v>84371</v>
      </c>
      <c r="G46" s="29">
        <v>1593</v>
      </c>
      <c r="H46" s="18"/>
      <c r="I46" s="18">
        <v>498</v>
      </c>
      <c r="J46" s="277">
        <v>2091</v>
      </c>
    </row>
    <row r="47" spans="2:10" ht="15.5" hidden="1" x14ac:dyDescent="0.35">
      <c r="B47" s="95">
        <v>41244</v>
      </c>
      <c r="C47" s="29">
        <v>68453</v>
      </c>
      <c r="D47" s="18"/>
      <c r="E47" s="18">
        <v>16575</v>
      </c>
      <c r="F47" s="30">
        <v>85028</v>
      </c>
      <c r="G47" s="29">
        <v>1589</v>
      </c>
      <c r="H47" s="18"/>
      <c r="I47" s="18">
        <v>550</v>
      </c>
      <c r="J47" s="277">
        <v>2139</v>
      </c>
    </row>
    <row r="48" spans="2:10" ht="15.5" hidden="1" x14ac:dyDescent="0.35">
      <c r="B48" s="95">
        <v>41275</v>
      </c>
      <c r="C48" s="29">
        <v>65022</v>
      </c>
      <c r="D48" s="18"/>
      <c r="E48" s="18">
        <v>16159</v>
      </c>
      <c r="F48" s="30">
        <v>81181</v>
      </c>
      <c r="G48" s="29">
        <v>662</v>
      </c>
      <c r="H48" s="18"/>
      <c r="I48" s="18">
        <v>504</v>
      </c>
      <c r="J48" s="277">
        <v>1166</v>
      </c>
    </row>
    <row r="49" spans="2:10" ht="15.5" hidden="1" x14ac:dyDescent="0.35">
      <c r="B49" s="95">
        <v>41306</v>
      </c>
      <c r="C49" s="29">
        <v>59761</v>
      </c>
      <c r="D49" s="18"/>
      <c r="E49" s="18">
        <v>16028</v>
      </c>
      <c r="F49" s="30">
        <v>75789</v>
      </c>
      <c r="G49" s="29">
        <v>585</v>
      </c>
      <c r="H49" s="18"/>
      <c r="I49" s="18">
        <v>451</v>
      </c>
      <c r="J49" s="277">
        <v>1036</v>
      </c>
    </row>
    <row r="50" spans="2:10" ht="15.5" hidden="1" x14ac:dyDescent="0.35">
      <c r="B50" s="95">
        <v>41334</v>
      </c>
      <c r="C50" s="29">
        <v>55167</v>
      </c>
      <c r="D50" s="18"/>
      <c r="E50" s="18">
        <v>16337</v>
      </c>
      <c r="F50" s="30">
        <v>71504</v>
      </c>
      <c r="G50" s="29">
        <v>636</v>
      </c>
      <c r="H50" s="18"/>
      <c r="I50" s="18">
        <v>442</v>
      </c>
      <c r="J50" s="277">
        <v>1078</v>
      </c>
    </row>
    <row r="51" spans="2:10" ht="15.5" hidden="1" x14ac:dyDescent="0.35">
      <c r="B51" s="95">
        <v>41365</v>
      </c>
      <c r="C51" s="29">
        <v>55115</v>
      </c>
      <c r="D51" s="18"/>
      <c r="E51" s="18">
        <v>16091</v>
      </c>
      <c r="F51" s="30">
        <v>71206</v>
      </c>
      <c r="G51" s="29">
        <v>709</v>
      </c>
      <c r="H51" s="18"/>
      <c r="I51" s="18">
        <v>435</v>
      </c>
      <c r="J51" s="277">
        <v>1144</v>
      </c>
    </row>
    <row r="52" spans="2:10" ht="15.5" hidden="1" x14ac:dyDescent="0.35">
      <c r="B52" s="95">
        <v>41395</v>
      </c>
      <c r="C52" s="29">
        <v>51438</v>
      </c>
      <c r="D52" s="18"/>
      <c r="E52" s="18">
        <v>15914</v>
      </c>
      <c r="F52" s="30">
        <v>67352</v>
      </c>
      <c r="G52" s="29">
        <v>737</v>
      </c>
      <c r="H52" s="18"/>
      <c r="I52" s="18">
        <v>417</v>
      </c>
      <c r="J52" s="277">
        <v>1154</v>
      </c>
    </row>
    <row r="53" spans="2:10" ht="15.5" hidden="1" x14ac:dyDescent="0.35">
      <c r="B53" s="95">
        <v>41426</v>
      </c>
      <c r="C53" s="29">
        <v>48895</v>
      </c>
      <c r="D53" s="18"/>
      <c r="E53" s="18">
        <v>16047</v>
      </c>
      <c r="F53" s="30">
        <v>64942</v>
      </c>
      <c r="G53" s="29">
        <v>778</v>
      </c>
      <c r="H53" s="18"/>
      <c r="I53" s="18">
        <v>399</v>
      </c>
      <c r="J53" s="277">
        <v>1177</v>
      </c>
    </row>
    <row r="54" spans="2:10" ht="15" hidden="1" x14ac:dyDescent="0.3">
      <c r="B54" s="99" t="s">
        <v>106</v>
      </c>
      <c r="C54" s="32">
        <v>62260</v>
      </c>
      <c r="D54" s="33"/>
      <c r="E54" s="33">
        <v>15575</v>
      </c>
      <c r="F54" s="33">
        <v>77836</v>
      </c>
      <c r="G54" s="32">
        <v>1148</v>
      </c>
      <c r="H54" s="33"/>
      <c r="I54" s="33">
        <v>463</v>
      </c>
      <c r="J54" s="275">
        <v>1611</v>
      </c>
    </row>
    <row r="55" spans="2:10" ht="15.5" hidden="1" x14ac:dyDescent="0.35">
      <c r="B55" s="95">
        <v>41456</v>
      </c>
      <c r="C55" s="29">
        <v>52548</v>
      </c>
      <c r="D55" s="18"/>
      <c r="E55" s="18">
        <v>15933</v>
      </c>
      <c r="F55" s="30">
        <v>68481</v>
      </c>
      <c r="G55" s="29">
        <v>850</v>
      </c>
      <c r="H55" s="18"/>
      <c r="I55" s="18">
        <v>354</v>
      </c>
      <c r="J55" s="277">
        <v>1204</v>
      </c>
    </row>
    <row r="56" spans="2:10" ht="15.5" hidden="1" x14ac:dyDescent="0.35">
      <c r="B56" s="95">
        <v>41487</v>
      </c>
      <c r="C56" s="29">
        <v>50183</v>
      </c>
      <c r="D56" s="18"/>
      <c r="E56" s="18">
        <v>17642</v>
      </c>
      <c r="F56" s="30">
        <v>67825</v>
      </c>
      <c r="G56" s="29">
        <v>869</v>
      </c>
      <c r="H56" s="18"/>
      <c r="I56" s="18">
        <v>393</v>
      </c>
      <c r="J56" s="277">
        <v>1262</v>
      </c>
    </row>
    <row r="57" spans="2:10" ht="15.5" hidden="1" x14ac:dyDescent="0.35">
      <c r="B57" s="95">
        <v>41518</v>
      </c>
      <c r="C57" s="29">
        <v>50143</v>
      </c>
      <c r="D57" s="18"/>
      <c r="E57" s="18">
        <v>16564</v>
      </c>
      <c r="F57" s="30">
        <v>66707</v>
      </c>
      <c r="G57" s="29">
        <v>928</v>
      </c>
      <c r="H57" s="18"/>
      <c r="I57" s="18">
        <v>385</v>
      </c>
      <c r="J57" s="277">
        <v>1313</v>
      </c>
    </row>
    <row r="58" spans="2:10" ht="15.5" hidden="1" x14ac:dyDescent="0.35">
      <c r="B58" s="95">
        <v>41548</v>
      </c>
      <c r="C58" s="29">
        <v>43294</v>
      </c>
      <c r="D58" s="18"/>
      <c r="E58" s="18">
        <v>20972</v>
      </c>
      <c r="F58" s="30">
        <v>64266</v>
      </c>
      <c r="G58" s="29">
        <v>246</v>
      </c>
      <c r="H58" s="18"/>
      <c r="I58" s="18">
        <v>533</v>
      </c>
      <c r="J58" s="277">
        <v>779</v>
      </c>
    </row>
    <row r="59" spans="2:10" ht="15.5" hidden="1" x14ac:dyDescent="0.35">
      <c r="B59" s="95">
        <v>41579</v>
      </c>
      <c r="C59" s="29">
        <v>39832</v>
      </c>
      <c r="D59" s="18"/>
      <c r="E59" s="18">
        <v>19542</v>
      </c>
      <c r="F59" s="30">
        <v>59374</v>
      </c>
      <c r="G59" s="29">
        <v>313</v>
      </c>
      <c r="H59" s="18"/>
      <c r="I59" s="18">
        <v>534</v>
      </c>
      <c r="J59" s="277">
        <v>847</v>
      </c>
    </row>
    <row r="60" spans="2:10" ht="37.5" hidden="1" customHeight="1" x14ac:dyDescent="0.35">
      <c r="B60" s="95">
        <v>41609</v>
      </c>
      <c r="C60" s="29">
        <v>40150</v>
      </c>
      <c r="D60" s="18"/>
      <c r="E60" s="18">
        <v>20376</v>
      </c>
      <c r="F60" s="30">
        <v>60526</v>
      </c>
      <c r="G60" s="29">
        <v>354</v>
      </c>
      <c r="H60" s="18"/>
      <c r="I60" s="18">
        <v>540</v>
      </c>
      <c r="J60" s="277">
        <v>894</v>
      </c>
    </row>
    <row r="61" spans="2:10" ht="15.5" hidden="1" x14ac:dyDescent="0.35">
      <c r="B61" s="95">
        <v>41640</v>
      </c>
      <c r="C61" s="29">
        <v>39924</v>
      </c>
      <c r="D61" s="18"/>
      <c r="E61" s="18">
        <v>20324</v>
      </c>
      <c r="F61" s="30">
        <v>60248</v>
      </c>
      <c r="G61" s="29">
        <v>310</v>
      </c>
      <c r="H61" s="72"/>
      <c r="I61" s="72">
        <v>561</v>
      </c>
      <c r="J61" s="277">
        <v>871</v>
      </c>
    </row>
    <row r="62" spans="2:10" ht="15.5" hidden="1" x14ac:dyDescent="0.35">
      <c r="B62" s="95">
        <v>41671</v>
      </c>
      <c r="C62" s="29">
        <v>37490</v>
      </c>
      <c r="D62" s="18"/>
      <c r="E62" s="18">
        <v>19050</v>
      </c>
      <c r="F62" s="30">
        <v>56540</v>
      </c>
      <c r="G62" s="29">
        <v>300</v>
      </c>
      <c r="H62" s="72"/>
      <c r="I62" s="72">
        <v>566</v>
      </c>
      <c r="J62" s="277">
        <v>866</v>
      </c>
    </row>
    <row r="63" spans="2:10" ht="15.5" hidden="1" x14ac:dyDescent="0.35">
      <c r="B63" s="95">
        <v>41699</v>
      </c>
      <c r="C63" s="29">
        <v>39972</v>
      </c>
      <c r="D63" s="18"/>
      <c r="E63" s="18">
        <v>20690</v>
      </c>
      <c r="F63" s="30">
        <v>60662</v>
      </c>
      <c r="G63" s="29">
        <v>333</v>
      </c>
      <c r="H63" s="72"/>
      <c r="I63" s="72">
        <v>593</v>
      </c>
      <c r="J63" s="277">
        <v>926</v>
      </c>
    </row>
    <row r="64" spans="2:10" ht="15.5" hidden="1" x14ac:dyDescent="0.35">
      <c r="B64" s="95">
        <v>41730</v>
      </c>
      <c r="C64" s="29">
        <v>40436</v>
      </c>
      <c r="D64" s="18"/>
      <c r="E64" s="18">
        <v>20255</v>
      </c>
      <c r="F64" s="30">
        <v>60691</v>
      </c>
      <c r="G64" s="29">
        <v>332</v>
      </c>
      <c r="H64" s="72"/>
      <c r="I64" s="72">
        <v>536</v>
      </c>
      <c r="J64" s="277">
        <v>868</v>
      </c>
    </row>
    <row r="65" spans="2:10" ht="15.5" hidden="1" x14ac:dyDescent="0.35">
      <c r="B65" s="95">
        <v>41760</v>
      </c>
      <c r="C65" s="29">
        <v>37893</v>
      </c>
      <c r="D65" s="18"/>
      <c r="E65" s="18">
        <v>18554</v>
      </c>
      <c r="F65" s="30">
        <v>56447</v>
      </c>
      <c r="G65" s="29">
        <v>298</v>
      </c>
      <c r="H65" s="72"/>
      <c r="I65" s="72">
        <v>496</v>
      </c>
      <c r="J65" s="277">
        <v>794</v>
      </c>
    </row>
    <row r="66" spans="2:10" ht="15.5" hidden="1" x14ac:dyDescent="0.35">
      <c r="B66" s="95">
        <v>41791</v>
      </c>
      <c r="C66" s="29">
        <v>38258</v>
      </c>
      <c r="D66" s="18"/>
      <c r="E66" s="18">
        <v>18612</v>
      </c>
      <c r="F66" s="30">
        <v>56870</v>
      </c>
      <c r="G66" s="29">
        <v>276</v>
      </c>
      <c r="H66" s="72"/>
      <c r="I66" s="72">
        <v>527</v>
      </c>
      <c r="J66" s="277">
        <v>803</v>
      </c>
    </row>
    <row r="67" spans="2:10" ht="15" hidden="1" x14ac:dyDescent="0.3">
      <c r="B67" s="99" t="s">
        <v>136</v>
      </c>
      <c r="C67" s="32">
        <v>42510</v>
      </c>
      <c r="D67" s="33"/>
      <c r="E67" s="33">
        <v>19043</v>
      </c>
      <c r="F67" s="33">
        <v>61553</v>
      </c>
      <c r="G67" s="32">
        <v>451</v>
      </c>
      <c r="H67" s="33"/>
      <c r="I67" s="33">
        <v>502</v>
      </c>
      <c r="J67" s="275">
        <v>952</v>
      </c>
    </row>
    <row r="68" spans="2:10" ht="15.5" hidden="1" x14ac:dyDescent="0.35">
      <c r="B68" s="95">
        <v>41821</v>
      </c>
      <c r="C68" s="29">
        <v>37832</v>
      </c>
      <c r="D68" s="18"/>
      <c r="E68" s="18">
        <v>17496</v>
      </c>
      <c r="F68" s="30">
        <v>55328</v>
      </c>
      <c r="G68" s="29">
        <v>229</v>
      </c>
      <c r="H68" s="18"/>
      <c r="I68" s="18">
        <v>460</v>
      </c>
      <c r="J68" s="277">
        <v>689</v>
      </c>
    </row>
    <row r="69" spans="2:10" ht="15.5" hidden="1" x14ac:dyDescent="0.35">
      <c r="B69" s="95">
        <v>41852</v>
      </c>
      <c r="C69" s="29">
        <v>39858</v>
      </c>
      <c r="D69" s="18"/>
      <c r="E69" s="18">
        <v>19106</v>
      </c>
      <c r="F69" s="30">
        <v>58964</v>
      </c>
      <c r="G69" s="29">
        <v>296</v>
      </c>
      <c r="H69" s="18"/>
      <c r="I69" s="18">
        <v>496</v>
      </c>
      <c r="J69" s="277">
        <v>792</v>
      </c>
    </row>
    <row r="70" spans="2:10" ht="15.5" hidden="1" x14ac:dyDescent="0.35">
      <c r="B70" s="95">
        <v>41883</v>
      </c>
      <c r="C70" s="29">
        <v>38675</v>
      </c>
      <c r="D70" s="18"/>
      <c r="E70" s="18">
        <v>18350</v>
      </c>
      <c r="F70" s="30">
        <v>57025</v>
      </c>
      <c r="G70" s="29">
        <v>273</v>
      </c>
      <c r="H70" s="18"/>
      <c r="I70" s="18">
        <v>488</v>
      </c>
      <c r="J70" s="277">
        <v>761</v>
      </c>
    </row>
    <row r="71" spans="2:10" ht="15.5" hidden="1" x14ac:dyDescent="0.35">
      <c r="B71" s="95">
        <v>41913</v>
      </c>
      <c r="C71" s="29">
        <v>35543</v>
      </c>
      <c r="D71" s="18"/>
      <c r="E71" s="18">
        <v>16449</v>
      </c>
      <c r="F71" s="30">
        <v>51992</v>
      </c>
      <c r="G71" s="29">
        <v>224</v>
      </c>
      <c r="H71" s="18"/>
      <c r="I71" s="18">
        <v>457</v>
      </c>
      <c r="J71" s="277">
        <v>681</v>
      </c>
    </row>
    <row r="72" spans="2:10" ht="15.5" hidden="1" x14ac:dyDescent="0.35">
      <c r="B72" s="95">
        <v>41944</v>
      </c>
      <c r="C72" s="29">
        <v>35405</v>
      </c>
      <c r="D72" s="18"/>
      <c r="E72" s="18">
        <v>16027</v>
      </c>
      <c r="F72" s="30">
        <v>51432</v>
      </c>
      <c r="G72" s="29">
        <v>233</v>
      </c>
      <c r="H72" s="18"/>
      <c r="I72" s="18">
        <v>455</v>
      </c>
      <c r="J72" s="277">
        <v>688</v>
      </c>
    </row>
    <row r="73" spans="2:10" ht="15.5" hidden="1" x14ac:dyDescent="0.35">
      <c r="B73" s="95">
        <v>41974</v>
      </c>
      <c r="C73" s="29">
        <v>36771</v>
      </c>
      <c r="D73" s="18"/>
      <c r="E73" s="18">
        <v>15851</v>
      </c>
      <c r="F73" s="30">
        <v>52622</v>
      </c>
      <c r="G73" s="29">
        <v>232</v>
      </c>
      <c r="H73" s="18"/>
      <c r="I73" s="18">
        <v>446</v>
      </c>
      <c r="J73" s="277">
        <v>678</v>
      </c>
    </row>
    <row r="74" spans="2:10" ht="15.5" hidden="1" x14ac:dyDescent="0.35">
      <c r="B74" s="95">
        <v>42005</v>
      </c>
      <c r="C74" s="29">
        <v>36177</v>
      </c>
      <c r="D74" s="18"/>
      <c r="E74" s="18">
        <v>15780</v>
      </c>
      <c r="F74" s="30">
        <v>51957</v>
      </c>
      <c r="G74" s="29">
        <v>205</v>
      </c>
      <c r="H74" s="18"/>
      <c r="I74" s="18">
        <v>478</v>
      </c>
      <c r="J74" s="277">
        <v>683</v>
      </c>
    </row>
    <row r="75" spans="2:10" ht="15.5" hidden="1" x14ac:dyDescent="0.35">
      <c r="B75" s="95">
        <v>42036</v>
      </c>
      <c r="C75" s="29">
        <v>36686</v>
      </c>
      <c r="D75" s="18"/>
      <c r="E75" s="18">
        <v>15980</v>
      </c>
      <c r="F75" s="30">
        <v>52666</v>
      </c>
      <c r="G75" s="29">
        <v>200</v>
      </c>
      <c r="H75" s="18"/>
      <c r="I75" s="18">
        <v>465</v>
      </c>
      <c r="J75" s="277">
        <v>665</v>
      </c>
    </row>
    <row r="76" spans="2:10" ht="15.5" hidden="1" x14ac:dyDescent="0.35">
      <c r="B76" s="95">
        <v>42064</v>
      </c>
      <c r="C76" s="172">
        <v>36909</v>
      </c>
      <c r="D76" s="173"/>
      <c r="E76" s="173">
        <v>16068</v>
      </c>
      <c r="F76" s="30">
        <v>52977</v>
      </c>
      <c r="G76" s="172">
        <v>195</v>
      </c>
      <c r="H76" s="173"/>
      <c r="I76" s="173">
        <v>485</v>
      </c>
      <c r="J76" s="277">
        <v>680</v>
      </c>
    </row>
    <row r="77" spans="2:10" ht="15.5" hidden="1" x14ac:dyDescent="0.35">
      <c r="B77" s="95">
        <v>42095</v>
      </c>
      <c r="C77" s="172">
        <v>37175</v>
      </c>
      <c r="D77" s="173"/>
      <c r="E77" s="173">
        <v>16327</v>
      </c>
      <c r="F77" s="30">
        <v>53502</v>
      </c>
      <c r="G77" s="172">
        <v>214</v>
      </c>
      <c r="H77" s="173"/>
      <c r="I77" s="173">
        <v>444</v>
      </c>
      <c r="J77" s="277">
        <v>658</v>
      </c>
    </row>
    <row r="78" spans="2:10" ht="15.5" hidden="1" x14ac:dyDescent="0.35">
      <c r="B78" s="95">
        <v>42125</v>
      </c>
      <c r="C78" s="172">
        <v>37114</v>
      </c>
      <c r="D78" s="173"/>
      <c r="E78" s="173">
        <v>16573</v>
      </c>
      <c r="F78" s="30">
        <v>53687</v>
      </c>
      <c r="G78" s="172">
        <v>212</v>
      </c>
      <c r="H78" s="18"/>
      <c r="I78" s="18">
        <v>433</v>
      </c>
      <c r="J78" s="277">
        <v>645</v>
      </c>
    </row>
    <row r="79" spans="2:10" ht="15.5" hidden="1" x14ac:dyDescent="0.35">
      <c r="B79" s="95">
        <v>42156</v>
      </c>
      <c r="C79" s="29">
        <v>36236</v>
      </c>
      <c r="D79" s="18"/>
      <c r="E79" s="18">
        <v>16005</v>
      </c>
      <c r="F79" s="30">
        <v>52241</v>
      </c>
      <c r="G79" s="29">
        <v>210</v>
      </c>
      <c r="H79" s="18"/>
      <c r="I79" s="18">
        <v>416</v>
      </c>
      <c r="J79" s="277">
        <v>626</v>
      </c>
    </row>
    <row r="80" spans="2:10" ht="15" hidden="1" x14ac:dyDescent="0.3">
      <c r="B80" s="99" t="s">
        <v>226</v>
      </c>
      <c r="C80" s="32">
        <v>37032</v>
      </c>
      <c r="D80" s="33"/>
      <c r="E80" s="33">
        <v>16668</v>
      </c>
      <c r="F80" s="33">
        <v>53699</v>
      </c>
      <c r="G80" s="32">
        <v>227</v>
      </c>
      <c r="H80" s="32" t="e">
        <v>#DIV/0!</v>
      </c>
      <c r="I80" s="33">
        <v>460</v>
      </c>
      <c r="J80" s="275">
        <v>687</v>
      </c>
    </row>
    <row r="81" spans="2:10" ht="15.5" hidden="1" x14ac:dyDescent="0.35">
      <c r="B81" s="95">
        <v>42186</v>
      </c>
      <c r="C81" s="29">
        <v>35269</v>
      </c>
      <c r="D81" s="18"/>
      <c r="E81" s="18">
        <v>15382</v>
      </c>
      <c r="F81" s="30">
        <v>50651</v>
      </c>
      <c r="G81" s="29">
        <v>206</v>
      </c>
      <c r="H81" s="18"/>
      <c r="I81" s="18">
        <v>415</v>
      </c>
      <c r="J81" s="277">
        <v>621</v>
      </c>
    </row>
    <row r="82" spans="2:10" ht="15.5" hidden="1" x14ac:dyDescent="0.35">
      <c r="B82" s="95">
        <v>42217</v>
      </c>
      <c r="C82" s="29">
        <v>33608</v>
      </c>
      <c r="D82" s="18"/>
      <c r="E82" s="18">
        <v>14765</v>
      </c>
      <c r="F82" s="30">
        <v>48373</v>
      </c>
      <c r="G82" s="29">
        <v>189</v>
      </c>
      <c r="H82" s="18"/>
      <c r="I82" s="18">
        <v>398</v>
      </c>
      <c r="J82" s="277">
        <v>587</v>
      </c>
    </row>
    <row r="83" spans="2:10" ht="15.5" hidden="1" x14ac:dyDescent="0.35">
      <c r="B83" s="95">
        <v>42248</v>
      </c>
      <c r="C83" s="29">
        <v>33333</v>
      </c>
      <c r="D83" s="18"/>
      <c r="E83" s="18">
        <v>14936</v>
      </c>
      <c r="F83" s="30">
        <v>48269</v>
      </c>
      <c r="G83" s="29">
        <v>183</v>
      </c>
      <c r="H83" s="18"/>
      <c r="I83" s="18">
        <v>394</v>
      </c>
      <c r="J83" s="277">
        <v>577</v>
      </c>
    </row>
    <row r="84" spans="2:10" ht="15.5" hidden="1" x14ac:dyDescent="0.35">
      <c r="B84" s="95">
        <v>42278</v>
      </c>
      <c r="C84" s="29">
        <v>32011</v>
      </c>
      <c r="D84" s="18"/>
      <c r="E84" s="18">
        <v>14444</v>
      </c>
      <c r="F84" s="30">
        <v>46455</v>
      </c>
      <c r="G84" s="29">
        <v>167</v>
      </c>
      <c r="H84" s="18"/>
      <c r="I84" s="18">
        <v>405</v>
      </c>
      <c r="J84" s="277">
        <v>572</v>
      </c>
    </row>
    <row r="85" spans="2:10" ht="15.5" hidden="1" x14ac:dyDescent="0.35">
      <c r="B85" s="95">
        <v>42309</v>
      </c>
      <c r="C85" s="29">
        <v>31821</v>
      </c>
      <c r="D85" s="18"/>
      <c r="E85" s="18">
        <v>14212</v>
      </c>
      <c r="F85" s="30">
        <v>46033</v>
      </c>
      <c r="G85" s="29">
        <v>192</v>
      </c>
      <c r="H85" s="18"/>
      <c r="I85" s="18">
        <v>449</v>
      </c>
      <c r="J85" s="277">
        <v>641</v>
      </c>
    </row>
    <row r="86" spans="2:10" ht="15.5" hidden="1" x14ac:dyDescent="0.35">
      <c r="B86" s="95">
        <v>42339</v>
      </c>
      <c r="C86" s="29">
        <v>32921</v>
      </c>
      <c r="D86" s="18"/>
      <c r="E86" s="18">
        <v>14908</v>
      </c>
      <c r="F86" s="30">
        <v>47829</v>
      </c>
      <c r="G86" s="29">
        <v>187</v>
      </c>
      <c r="H86" s="18"/>
      <c r="I86" s="18">
        <v>472</v>
      </c>
      <c r="J86" s="277">
        <v>659</v>
      </c>
    </row>
    <row r="87" spans="2:10" ht="15.5" hidden="1" x14ac:dyDescent="0.35">
      <c r="B87" s="95">
        <v>42370</v>
      </c>
      <c r="C87" s="29">
        <v>34658</v>
      </c>
      <c r="D87" s="18"/>
      <c r="E87" s="18">
        <v>16036</v>
      </c>
      <c r="F87" s="30">
        <v>50694</v>
      </c>
      <c r="G87" s="29">
        <v>205</v>
      </c>
      <c r="H87" s="18"/>
      <c r="I87" s="18">
        <v>506</v>
      </c>
      <c r="J87" s="277">
        <v>711</v>
      </c>
    </row>
    <row r="88" spans="2:10" ht="15.5" hidden="1" x14ac:dyDescent="0.35">
      <c r="B88" s="95">
        <v>42401</v>
      </c>
      <c r="C88" s="29">
        <v>35557</v>
      </c>
      <c r="D88" s="18"/>
      <c r="E88" s="18">
        <v>16728</v>
      </c>
      <c r="F88" s="30">
        <v>52285</v>
      </c>
      <c r="G88" s="29">
        <v>202</v>
      </c>
      <c r="H88" s="18"/>
      <c r="I88" s="18">
        <v>515</v>
      </c>
      <c r="J88" s="277">
        <v>717</v>
      </c>
    </row>
    <row r="89" spans="2:10" ht="15.5" hidden="1" x14ac:dyDescent="0.35">
      <c r="B89" s="95">
        <v>42430</v>
      </c>
      <c r="C89" s="29">
        <v>36075</v>
      </c>
      <c r="D89" s="18"/>
      <c r="E89" s="18">
        <v>17257</v>
      </c>
      <c r="F89" s="30">
        <v>53332</v>
      </c>
      <c r="G89" s="29">
        <v>196</v>
      </c>
      <c r="H89" s="18"/>
      <c r="I89" s="18">
        <v>529</v>
      </c>
      <c r="J89" s="277">
        <v>725</v>
      </c>
    </row>
    <row r="90" spans="2:10" ht="15.5" hidden="1" x14ac:dyDescent="0.35">
      <c r="B90" s="95">
        <v>42461</v>
      </c>
      <c r="C90" s="29">
        <v>37075</v>
      </c>
      <c r="D90" s="18"/>
      <c r="E90" s="18">
        <v>17763</v>
      </c>
      <c r="F90" s="30">
        <v>54838</v>
      </c>
      <c r="G90" s="29">
        <v>212</v>
      </c>
      <c r="H90" s="18"/>
      <c r="I90" s="18">
        <v>519</v>
      </c>
      <c r="J90" s="277">
        <v>731</v>
      </c>
    </row>
    <row r="91" spans="2:10" ht="15.5" hidden="1" x14ac:dyDescent="0.35">
      <c r="B91" s="95">
        <v>42491</v>
      </c>
      <c r="C91" s="29">
        <v>38019</v>
      </c>
      <c r="D91" s="18"/>
      <c r="E91" s="18">
        <v>18204</v>
      </c>
      <c r="F91" s="30">
        <v>56223</v>
      </c>
      <c r="G91" s="29">
        <v>225</v>
      </c>
      <c r="H91" s="18"/>
      <c r="I91" s="18">
        <v>515</v>
      </c>
      <c r="J91" s="277">
        <v>740</v>
      </c>
    </row>
    <row r="92" spans="2:10" ht="15.5" hidden="1" x14ac:dyDescent="0.35">
      <c r="B92" s="95">
        <v>42522</v>
      </c>
      <c r="C92" s="29">
        <v>38938</v>
      </c>
      <c r="D92" s="18"/>
      <c r="E92" s="18">
        <v>18568</v>
      </c>
      <c r="F92" s="30">
        <v>57506</v>
      </c>
      <c r="G92" s="29">
        <v>220</v>
      </c>
      <c r="H92" s="18"/>
      <c r="I92" s="18">
        <v>514</v>
      </c>
      <c r="J92" s="277">
        <v>734</v>
      </c>
    </row>
    <row r="93" spans="2:10" ht="15" hidden="1" x14ac:dyDescent="0.3">
      <c r="B93" s="99" t="s">
        <v>261</v>
      </c>
      <c r="C93" s="32">
        <v>34940</v>
      </c>
      <c r="D93" s="33"/>
      <c r="E93" s="33">
        <v>16100</v>
      </c>
      <c r="F93" s="33">
        <v>51041</v>
      </c>
      <c r="G93" s="32">
        <v>199</v>
      </c>
      <c r="H93" s="32" t="e">
        <v>#DIV/0!</v>
      </c>
      <c r="I93" s="33">
        <v>469</v>
      </c>
      <c r="J93" s="275">
        <v>668</v>
      </c>
    </row>
    <row r="94" spans="2:10" ht="15.5" x14ac:dyDescent="0.35">
      <c r="B94" s="95">
        <v>42552</v>
      </c>
      <c r="C94" s="29">
        <v>39962</v>
      </c>
      <c r="D94" s="18">
        <v>0</v>
      </c>
      <c r="E94" s="18">
        <v>18968</v>
      </c>
      <c r="F94" s="30">
        <v>58930</v>
      </c>
      <c r="G94" s="29">
        <v>227</v>
      </c>
      <c r="H94" s="18">
        <v>0</v>
      </c>
      <c r="I94" s="18">
        <v>509</v>
      </c>
      <c r="J94" s="277">
        <v>736</v>
      </c>
    </row>
    <row r="95" spans="2:10" ht="15.5" x14ac:dyDescent="0.35">
      <c r="B95" s="95">
        <v>42583</v>
      </c>
      <c r="C95" s="29">
        <v>41345</v>
      </c>
      <c r="D95" s="18">
        <v>0</v>
      </c>
      <c r="E95" s="18">
        <v>19419</v>
      </c>
      <c r="F95" s="30">
        <v>60764</v>
      </c>
      <c r="G95" s="29">
        <v>200</v>
      </c>
      <c r="H95" s="18">
        <v>0</v>
      </c>
      <c r="I95" s="18">
        <v>497</v>
      </c>
      <c r="J95" s="277">
        <v>697</v>
      </c>
    </row>
    <row r="96" spans="2:10" ht="15.5" x14ac:dyDescent="0.35">
      <c r="B96" s="95">
        <v>42614</v>
      </c>
      <c r="C96" s="29">
        <v>41419</v>
      </c>
      <c r="D96" s="18">
        <v>0</v>
      </c>
      <c r="E96" s="18">
        <v>19945</v>
      </c>
      <c r="F96" s="30">
        <v>61364</v>
      </c>
      <c r="G96" s="29">
        <v>199</v>
      </c>
      <c r="H96" s="18">
        <v>0</v>
      </c>
      <c r="I96" s="18">
        <v>477</v>
      </c>
      <c r="J96" s="277">
        <v>676</v>
      </c>
    </row>
    <row r="97" spans="2:10" ht="15.5" x14ac:dyDescent="0.35">
      <c r="B97" s="95">
        <v>42644</v>
      </c>
      <c r="C97" s="29">
        <v>40987</v>
      </c>
      <c r="D97" s="18">
        <v>0</v>
      </c>
      <c r="E97" s="18">
        <v>19751</v>
      </c>
      <c r="F97" s="30">
        <v>60738</v>
      </c>
      <c r="G97" s="29">
        <v>205</v>
      </c>
      <c r="H97" s="18">
        <v>0</v>
      </c>
      <c r="I97" s="18">
        <v>443</v>
      </c>
      <c r="J97" s="277">
        <v>648</v>
      </c>
    </row>
    <row r="98" spans="2:10" ht="15.5" x14ac:dyDescent="0.35">
      <c r="B98" s="95">
        <v>42675</v>
      </c>
      <c r="C98" s="29">
        <v>40451</v>
      </c>
      <c r="D98" s="18">
        <v>0</v>
      </c>
      <c r="E98" s="18">
        <v>19205</v>
      </c>
      <c r="F98" s="30">
        <v>59656</v>
      </c>
      <c r="G98" s="29">
        <v>202</v>
      </c>
      <c r="H98" s="18">
        <v>0</v>
      </c>
      <c r="I98" s="18">
        <v>464</v>
      </c>
      <c r="J98" s="277">
        <v>666</v>
      </c>
    </row>
    <row r="99" spans="2:10" ht="15.5" x14ac:dyDescent="0.35">
      <c r="B99" s="95">
        <v>42705</v>
      </c>
      <c r="C99" s="29">
        <v>41974</v>
      </c>
      <c r="D99" s="18">
        <v>0</v>
      </c>
      <c r="E99" s="18">
        <v>19860</v>
      </c>
      <c r="F99" s="30">
        <v>61834</v>
      </c>
      <c r="G99" s="29">
        <v>199</v>
      </c>
      <c r="H99" s="18">
        <v>0</v>
      </c>
      <c r="I99" s="18">
        <v>494</v>
      </c>
      <c r="J99" s="277">
        <v>693</v>
      </c>
    </row>
    <row r="100" spans="2:10" ht="15.5" x14ac:dyDescent="0.35">
      <c r="B100" s="95">
        <v>42736</v>
      </c>
      <c r="C100" s="29">
        <v>42653</v>
      </c>
      <c r="D100" s="18">
        <v>0</v>
      </c>
      <c r="E100" s="18">
        <v>20732</v>
      </c>
      <c r="F100" s="30">
        <v>63385</v>
      </c>
      <c r="G100" s="29">
        <v>204</v>
      </c>
      <c r="H100" s="18">
        <v>0</v>
      </c>
      <c r="I100" s="18">
        <v>510</v>
      </c>
      <c r="J100" s="277">
        <v>714</v>
      </c>
    </row>
    <row r="101" spans="2:10" ht="15.5" x14ac:dyDescent="0.35">
      <c r="B101" s="95">
        <v>42767</v>
      </c>
      <c r="C101" s="29">
        <v>43074</v>
      </c>
      <c r="D101" s="18">
        <v>0</v>
      </c>
      <c r="E101" s="18">
        <v>21191</v>
      </c>
      <c r="F101" s="30">
        <v>64265</v>
      </c>
      <c r="G101" s="29">
        <v>208</v>
      </c>
      <c r="H101" s="18">
        <v>0</v>
      </c>
      <c r="I101" s="18">
        <v>498</v>
      </c>
      <c r="J101" s="277">
        <v>706</v>
      </c>
    </row>
    <row r="102" spans="2:10" ht="15.5" x14ac:dyDescent="0.35">
      <c r="B102" s="95">
        <v>42795</v>
      </c>
      <c r="C102" s="29">
        <v>47726</v>
      </c>
      <c r="D102" s="18">
        <v>0</v>
      </c>
      <c r="E102" s="18">
        <v>23839</v>
      </c>
      <c r="F102" s="30">
        <v>71565</v>
      </c>
      <c r="G102" s="29">
        <v>248</v>
      </c>
      <c r="H102" s="18">
        <v>0</v>
      </c>
      <c r="I102" s="18">
        <v>523</v>
      </c>
      <c r="J102" s="277">
        <v>771</v>
      </c>
    </row>
    <row r="103" spans="2:10" ht="15.5" x14ac:dyDescent="0.35">
      <c r="B103" s="95">
        <v>42826</v>
      </c>
      <c r="C103" s="29">
        <v>49020</v>
      </c>
      <c r="D103" s="18">
        <v>0</v>
      </c>
      <c r="E103" s="18">
        <v>24052</v>
      </c>
      <c r="F103" s="30">
        <v>73072</v>
      </c>
      <c r="G103" s="29">
        <v>261</v>
      </c>
      <c r="H103" s="18">
        <v>0</v>
      </c>
      <c r="I103" s="18">
        <v>515</v>
      </c>
      <c r="J103" s="277">
        <v>776</v>
      </c>
    </row>
    <row r="104" spans="2:10" ht="15.5" x14ac:dyDescent="0.35">
      <c r="B104" s="95">
        <v>42856</v>
      </c>
      <c r="C104" s="29">
        <v>49447</v>
      </c>
      <c r="D104" s="18">
        <v>0</v>
      </c>
      <c r="E104" s="18">
        <v>24214</v>
      </c>
      <c r="F104" s="30">
        <v>73661</v>
      </c>
      <c r="G104" s="29">
        <v>276</v>
      </c>
      <c r="H104" s="18">
        <v>0</v>
      </c>
      <c r="I104" s="18">
        <v>502</v>
      </c>
      <c r="J104" s="277">
        <v>778</v>
      </c>
    </row>
    <row r="105" spans="2:10" ht="15.5" x14ac:dyDescent="0.35">
      <c r="B105" s="95">
        <v>42887</v>
      </c>
      <c r="C105" s="29">
        <v>49587</v>
      </c>
      <c r="D105" s="18">
        <v>0</v>
      </c>
      <c r="E105" s="18">
        <v>24293</v>
      </c>
      <c r="F105" s="30">
        <v>73880</v>
      </c>
      <c r="G105" s="29">
        <v>275</v>
      </c>
      <c r="H105" s="18">
        <v>0</v>
      </c>
      <c r="I105" s="18">
        <v>486</v>
      </c>
      <c r="J105" s="277">
        <v>761</v>
      </c>
    </row>
    <row r="106" spans="2:10" ht="15" x14ac:dyDescent="0.3">
      <c r="B106" s="99" t="s">
        <v>272</v>
      </c>
      <c r="C106" s="32">
        <v>43970</v>
      </c>
      <c r="D106" s="33">
        <v>0</v>
      </c>
      <c r="E106" s="33">
        <v>21289</v>
      </c>
      <c r="F106" s="33">
        <v>65260</v>
      </c>
      <c r="G106" s="32">
        <v>225</v>
      </c>
      <c r="H106" s="32" t="e">
        <v>#DIV/0!</v>
      </c>
      <c r="I106" s="33">
        <v>493</v>
      </c>
      <c r="J106" s="275">
        <v>719</v>
      </c>
    </row>
    <row r="107" spans="2:10" ht="15.5" x14ac:dyDescent="0.35">
      <c r="B107" s="95">
        <v>42917</v>
      </c>
      <c r="C107" s="29">
        <v>50236</v>
      </c>
      <c r="D107" s="18">
        <v>0</v>
      </c>
      <c r="E107" s="18">
        <v>24236</v>
      </c>
      <c r="F107" s="30">
        <v>74472</v>
      </c>
      <c r="G107" s="29">
        <v>279</v>
      </c>
      <c r="H107" s="18">
        <v>0</v>
      </c>
      <c r="I107" s="18">
        <v>503</v>
      </c>
      <c r="J107" s="277">
        <v>782</v>
      </c>
    </row>
    <row r="108" spans="2:10" ht="15.5" x14ac:dyDescent="0.35">
      <c r="B108" s="95">
        <v>42948</v>
      </c>
      <c r="C108" s="29">
        <v>50635</v>
      </c>
      <c r="D108" s="18">
        <v>0</v>
      </c>
      <c r="E108" s="18">
        <v>24652</v>
      </c>
      <c r="F108" s="30">
        <v>75287</v>
      </c>
      <c r="G108" s="29">
        <v>279</v>
      </c>
      <c r="H108" s="18">
        <v>0</v>
      </c>
      <c r="I108" s="18">
        <v>509</v>
      </c>
      <c r="J108" s="277">
        <v>788</v>
      </c>
    </row>
    <row r="109" spans="2:10" ht="15.5" x14ac:dyDescent="0.35">
      <c r="B109" s="95">
        <v>42979</v>
      </c>
      <c r="C109" s="29">
        <v>49863</v>
      </c>
      <c r="D109" s="18">
        <v>0</v>
      </c>
      <c r="E109" s="18">
        <v>24686</v>
      </c>
      <c r="F109" s="30">
        <v>74549</v>
      </c>
      <c r="G109" s="29">
        <v>273</v>
      </c>
      <c r="H109" s="18">
        <v>0</v>
      </c>
      <c r="I109" s="18">
        <v>512</v>
      </c>
      <c r="J109" s="277">
        <v>785</v>
      </c>
    </row>
    <row r="110" spans="2:10" ht="15.5" x14ac:dyDescent="0.35">
      <c r="B110" s="95">
        <v>43009</v>
      </c>
      <c r="C110" s="29">
        <v>49855</v>
      </c>
      <c r="D110" s="18">
        <v>0</v>
      </c>
      <c r="E110" s="18">
        <v>25018</v>
      </c>
      <c r="F110" s="30">
        <v>74873</v>
      </c>
      <c r="G110" s="29">
        <v>275</v>
      </c>
      <c r="H110" s="18">
        <v>0</v>
      </c>
      <c r="I110" s="18">
        <v>523</v>
      </c>
      <c r="J110" s="277">
        <v>798</v>
      </c>
    </row>
    <row r="111" spans="2:10" ht="15.5" x14ac:dyDescent="0.35">
      <c r="B111" s="95">
        <v>43040</v>
      </c>
      <c r="C111" s="29">
        <v>50032</v>
      </c>
      <c r="D111" s="18">
        <v>0</v>
      </c>
      <c r="E111" s="18">
        <v>25301</v>
      </c>
      <c r="F111" s="30">
        <v>75333</v>
      </c>
      <c r="G111" s="29">
        <v>277</v>
      </c>
      <c r="H111" s="18">
        <v>0</v>
      </c>
      <c r="I111" s="18">
        <v>565</v>
      </c>
      <c r="J111" s="277">
        <v>842</v>
      </c>
    </row>
    <row r="112" spans="2:10" ht="15.5" x14ac:dyDescent="0.35">
      <c r="B112" s="95">
        <v>43070</v>
      </c>
      <c r="C112" s="29">
        <v>50276</v>
      </c>
      <c r="D112" s="18">
        <v>0</v>
      </c>
      <c r="E112" s="18">
        <v>24999</v>
      </c>
      <c r="F112" s="30">
        <v>75275</v>
      </c>
      <c r="G112" s="29">
        <v>294</v>
      </c>
      <c r="H112" s="18">
        <v>0</v>
      </c>
      <c r="I112" s="18">
        <v>568</v>
      </c>
      <c r="J112" s="277">
        <v>862</v>
      </c>
    </row>
    <row r="113" spans="2:10" ht="15.5" x14ac:dyDescent="0.35">
      <c r="B113" s="95">
        <v>43101</v>
      </c>
      <c r="C113" s="29">
        <v>50891</v>
      </c>
      <c r="D113" s="18">
        <v>0</v>
      </c>
      <c r="E113" s="18">
        <v>25260</v>
      </c>
      <c r="F113" s="30">
        <v>76151</v>
      </c>
      <c r="G113" s="29">
        <v>294</v>
      </c>
      <c r="H113" s="18">
        <v>0</v>
      </c>
      <c r="I113" s="18">
        <v>575</v>
      </c>
      <c r="J113" s="277">
        <v>869</v>
      </c>
    </row>
    <row r="114" spans="2:10" ht="15.5" x14ac:dyDescent="0.35">
      <c r="B114" s="95">
        <v>43132</v>
      </c>
      <c r="C114" s="29">
        <v>54854</v>
      </c>
      <c r="D114" s="18">
        <v>0</v>
      </c>
      <c r="E114" s="18">
        <v>27049</v>
      </c>
      <c r="F114" s="30">
        <v>81903</v>
      </c>
      <c r="G114" s="29">
        <v>302</v>
      </c>
      <c r="H114" s="18">
        <v>0</v>
      </c>
      <c r="I114" s="18">
        <v>564</v>
      </c>
      <c r="J114" s="277">
        <v>866</v>
      </c>
    </row>
    <row r="115" spans="2:10" ht="15.5" x14ac:dyDescent="0.35">
      <c r="B115" s="95">
        <v>43160</v>
      </c>
      <c r="C115" s="29">
        <v>56287</v>
      </c>
      <c r="D115" s="18">
        <v>0</v>
      </c>
      <c r="E115" s="18">
        <v>27694</v>
      </c>
      <c r="F115" s="30">
        <v>83981</v>
      </c>
      <c r="G115" s="29">
        <v>311</v>
      </c>
      <c r="H115" s="18">
        <v>0</v>
      </c>
      <c r="I115" s="18">
        <v>554</v>
      </c>
      <c r="J115" s="277">
        <v>865</v>
      </c>
    </row>
    <row r="116" spans="2:10" ht="15.5" x14ac:dyDescent="0.35">
      <c r="B116" s="95">
        <v>43191</v>
      </c>
      <c r="C116" s="29">
        <v>60590</v>
      </c>
      <c r="D116" s="18">
        <v>0</v>
      </c>
      <c r="E116" s="18">
        <v>29115</v>
      </c>
      <c r="F116" s="30">
        <v>89705</v>
      </c>
      <c r="G116" s="29">
        <v>325</v>
      </c>
      <c r="H116" s="18">
        <v>0</v>
      </c>
      <c r="I116" s="18">
        <v>534</v>
      </c>
      <c r="J116" s="277">
        <v>859</v>
      </c>
    </row>
    <row r="117" spans="2:10" ht="15.5" x14ac:dyDescent="0.35">
      <c r="B117" s="95">
        <v>43221</v>
      </c>
      <c r="C117" s="29">
        <v>61037</v>
      </c>
      <c r="D117" s="18">
        <v>0</v>
      </c>
      <c r="E117" s="18">
        <v>29160</v>
      </c>
      <c r="F117" s="30">
        <v>90197</v>
      </c>
      <c r="G117" s="29">
        <v>310</v>
      </c>
      <c r="H117" s="18">
        <v>0</v>
      </c>
      <c r="I117" s="18">
        <v>533</v>
      </c>
      <c r="J117" s="277">
        <v>843</v>
      </c>
    </row>
    <row r="118" spans="2:10" ht="15.5" x14ac:dyDescent="0.35">
      <c r="B118" s="95">
        <v>43252</v>
      </c>
      <c r="C118" s="29">
        <v>54475</v>
      </c>
      <c r="D118" s="18">
        <v>0</v>
      </c>
      <c r="E118" s="18">
        <v>27300</v>
      </c>
      <c r="F118" s="30">
        <v>81775</v>
      </c>
      <c r="G118" s="29">
        <v>306</v>
      </c>
      <c r="H118" s="18">
        <v>0</v>
      </c>
      <c r="I118" s="18">
        <v>507</v>
      </c>
      <c r="J118" s="277">
        <v>813</v>
      </c>
    </row>
    <row r="119" spans="2:10" ht="15" x14ac:dyDescent="0.3">
      <c r="B119" s="99" t="s">
        <v>303</v>
      </c>
      <c r="C119" s="32">
        <v>53253</v>
      </c>
      <c r="D119" s="33">
        <v>0</v>
      </c>
      <c r="E119" s="33">
        <v>26206</v>
      </c>
      <c r="F119" s="33">
        <v>79458</v>
      </c>
      <c r="G119" s="32">
        <v>294</v>
      </c>
      <c r="H119" s="32" t="e">
        <v>#DIV/0!</v>
      </c>
      <c r="I119" s="33">
        <v>537</v>
      </c>
      <c r="J119" s="275">
        <v>831</v>
      </c>
    </row>
    <row r="120" spans="2:10" ht="15.5" x14ac:dyDescent="0.35">
      <c r="B120" s="95">
        <v>43282</v>
      </c>
      <c r="C120" s="29">
        <v>56021</v>
      </c>
      <c r="D120" s="18">
        <v>0</v>
      </c>
      <c r="E120" s="18">
        <v>26301</v>
      </c>
      <c r="F120" s="30">
        <v>82322</v>
      </c>
      <c r="G120" s="29">
        <v>349</v>
      </c>
      <c r="H120" s="18">
        <v>0</v>
      </c>
      <c r="I120" s="18">
        <v>509</v>
      </c>
      <c r="J120" s="277">
        <v>858</v>
      </c>
    </row>
    <row r="121" spans="2:10" ht="15.5" x14ac:dyDescent="0.35">
      <c r="B121" s="95">
        <v>43313</v>
      </c>
      <c r="C121" s="29">
        <v>55401</v>
      </c>
      <c r="D121" s="18">
        <v>0</v>
      </c>
      <c r="E121" s="18">
        <v>25854</v>
      </c>
      <c r="F121" s="30">
        <v>81255</v>
      </c>
      <c r="G121" s="29">
        <v>369</v>
      </c>
      <c r="H121" s="18">
        <v>0</v>
      </c>
      <c r="I121" s="18">
        <v>552</v>
      </c>
      <c r="J121" s="277">
        <v>921</v>
      </c>
    </row>
    <row r="122" spans="2:10" ht="15.5" x14ac:dyDescent="0.35">
      <c r="B122" s="95">
        <v>43344</v>
      </c>
      <c r="C122" s="29">
        <v>54388</v>
      </c>
      <c r="D122" s="18">
        <v>0</v>
      </c>
      <c r="E122" s="18">
        <v>25249</v>
      </c>
      <c r="F122" s="30">
        <v>79637</v>
      </c>
      <c r="G122" s="29">
        <v>351</v>
      </c>
      <c r="H122" s="18">
        <v>0</v>
      </c>
      <c r="I122" s="18">
        <v>560</v>
      </c>
      <c r="J122" s="277">
        <v>911</v>
      </c>
    </row>
    <row r="123" spans="2:10" ht="15.5" x14ac:dyDescent="0.35">
      <c r="B123" s="95">
        <v>43374</v>
      </c>
      <c r="C123" s="29">
        <v>53528</v>
      </c>
      <c r="D123" s="18">
        <v>0</v>
      </c>
      <c r="E123" s="18">
        <v>26116</v>
      </c>
      <c r="F123" s="30">
        <v>79644</v>
      </c>
      <c r="G123" s="29">
        <v>263</v>
      </c>
      <c r="H123" s="18">
        <v>0</v>
      </c>
      <c r="I123" s="18">
        <v>534</v>
      </c>
      <c r="J123" s="277">
        <v>797</v>
      </c>
    </row>
    <row r="124" spans="2:10" ht="15.5" x14ac:dyDescent="0.35">
      <c r="B124" s="95">
        <v>43405</v>
      </c>
      <c r="C124" s="29">
        <v>54613</v>
      </c>
      <c r="D124" s="18">
        <v>0</v>
      </c>
      <c r="E124" s="18">
        <v>27269</v>
      </c>
      <c r="F124" s="30">
        <v>81882</v>
      </c>
      <c r="G124" s="29">
        <v>277</v>
      </c>
      <c r="H124" s="18">
        <v>0</v>
      </c>
      <c r="I124" s="18">
        <v>574</v>
      </c>
      <c r="J124" s="277">
        <v>851</v>
      </c>
    </row>
    <row r="125" spans="2:10" ht="15.5" x14ac:dyDescent="0.35">
      <c r="B125" s="95">
        <v>43435</v>
      </c>
      <c r="C125" s="29">
        <v>52204</v>
      </c>
      <c r="D125" s="18">
        <v>0</v>
      </c>
      <c r="E125" s="18">
        <v>27094</v>
      </c>
      <c r="F125" s="30">
        <v>79298</v>
      </c>
      <c r="G125" s="29">
        <v>295</v>
      </c>
      <c r="H125" s="18">
        <v>0</v>
      </c>
      <c r="I125" s="18">
        <v>580</v>
      </c>
      <c r="J125" s="277">
        <v>875</v>
      </c>
    </row>
    <row r="126" spans="2:10" ht="15.5" x14ac:dyDescent="0.35">
      <c r="B126" s="95">
        <v>43466</v>
      </c>
      <c r="C126" s="29">
        <v>51644</v>
      </c>
      <c r="D126" s="18">
        <v>0</v>
      </c>
      <c r="E126" s="18">
        <v>27763</v>
      </c>
      <c r="F126" s="30">
        <v>79407</v>
      </c>
      <c r="G126" s="29">
        <v>341</v>
      </c>
      <c r="H126" s="18">
        <v>0</v>
      </c>
      <c r="I126" s="18">
        <v>606</v>
      </c>
      <c r="J126" s="277">
        <v>947</v>
      </c>
    </row>
    <row r="127" spans="2:10" ht="15.5" x14ac:dyDescent="0.35">
      <c r="B127" s="95">
        <v>43497</v>
      </c>
      <c r="C127" s="470">
        <v>0</v>
      </c>
      <c r="D127" s="471">
        <v>0</v>
      </c>
      <c r="E127" s="471">
        <v>0</v>
      </c>
      <c r="F127" s="472">
        <v>0</v>
      </c>
      <c r="G127" s="470">
        <v>0</v>
      </c>
      <c r="H127" s="471">
        <v>0</v>
      </c>
      <c r="I127" s="471">
        <v>0</v>
      </c>
      <c r="J127" s="473">
        <v>0</v>
      </c>
    </row>
    <row r="128" spans="2:10" ht="15.5" x14ac:dyDescent="0.35">
      <c r="B128" s="95">
        <v>43525</v>
      </c>
      <c r="C128" s="470">
        <v>0</v>
      </c>
      <c r="D128" s="471">
        <v>0</v>
      </c>
      <c r="E128" s="471">
        <v>0</v>
      </c>
      <c r="F128" s="472">
        <v>0</v>
      </c>
      <c r="G128" s="470">
        <v>0</v>
      </c>
      <c r="H128" s="471">
        <v>0</v>
      </c>
      <c r="I128" s="471">
        <v>0</v>
      </c>
      <c r="J128" s="473">
        <v>0</v>
      </c>
    </row>
    <row r="129" spans="2:10" ht="15.5" x14ac:dyDescent="0.35">
      <c r="B129" s="95">
        <v>43556</v>
      </c>
      <c r="C129" s="470">
        <v>0</v>
      </c>
      <c r="D129" s="471">
        <v>0</v>
      </c>
      <c r="E129" s="471">
        <v>0</v>
      </c>
      <c r="F129" s="472">
        <v>0</v>
      </c>
      <c r="G129" s="470">
        <v>0</v>
      </c>
      <c r="H129" s="471">
        <v>0</v>
      </c>
      <c r="I129" s="471">
        <v>0</v>
      </c>
      <c r="J129" s="473">
        <v>0</v>
      </c>
    </row>
    <row r="130" spans="2:10" ht="15.5" x14ac:dyDescent="0.35">
      <c r="B130" s="95">
        <v>43586</v>
      </c>
      <c r="C130" s="470">
        <v>0</v>
      </c>
      <c r="D130" s="471">
        <v>0</v>
      </c>
      <c r="E130" s="471">
        <v>0</v>
      </c>
      <c r="F130" s="472">
        <v>0</v>
      </c>
      <c r="G130" s="470">
        <v>0</v>
      </c>
      <c r="H130" s="471">
        <v>0</v>
      </c>
      <c r="I130" s="471">
        <v>0</v>
      </c>
      <c r="J130" s="473">
        <v>0</v>
      </c>
    </row>
    <row r="131" spans="2:10" ht="15.5" x14ac:dyDescent="0.35">
      <c r="B131" s="95">
        <v>43617</v>
      </c>
      <c r="C131" s="470">
        <v>0</v>
      </c>
      <c r="D131" s="471">
        <v>0</v>
      </c>
      <c r="E131" s="471">
        <v>0</v>
      </c>
      <c r="F131" s="472">
        <v>0</v>
      </c>
      <c r="G131" s="470">
        <v>0</v>
      </c>
      <c r="H131" s="471">
        <v>0</v>
      </c>
      <c r="I131" s="471">
        <v>0</v>
      </c>
      <c r="J131" s="473">
        <v>0</v>
      </c>
    </row>
    <row r="132" spans="2:10" ht="15.5" x14ac:dyDescent="0.35">
      <c r="B132" s="95"/>
      <c r="C132" s="470">
        <v>0</v>
      </c>
      <c r="D132" s="471">
        <v>0</v>
      </c>
      <c r="E132" s="471">
        <v>0</v>
      </c>
      <c r="F132" s="472">
        <v>0</v>
      </c>
      <c r="G132" s="470">
        <v>0</v>
      </c>
      <c r="H132" s="471">
        <v>0</v>
      </c>
      <c r="I132" s="471">
        <v>0</v>
      </c>
      <c r="J132" s="473">
        <v>0</v>
      </c>
    </row>
    <row r="133" spans="2:10" ht="15" x14ac:dyDescent="0.3">
      <c r="B133" s="103" t="s">
        <v>284</v>
      </c>
      <c r="C133" s="27">
        <v>53971.285714285717</v>
      </c>
      <c r="D133" s="28" t="e">
        <v>#DIV/0!</v>
      </c>
      <c r="E133" s="28">
        <v>26520.857142857141</v>
      </c>
      <c r="F133" s="38">
        <v>80492.142857142855</v>
      </c>
      <c r="G133" s="27">
        <v>320.71428571428572</v>
      </c>
      <c r="H133" s="28" t="e">
        <v>#DIV/0!</v>
      </c>
      <c r="I133" s="28">
        <v>559.28571428571433</v>
      </c>
      <c r="J133" s="278">
        <v>880</v>
      </c>
    </row>
    <row r="134" spans="2:10" ht="15.75" customHeight="1" x14ac:dyDescent="0.35">
      <c r="B134" s="103" t="s">
        <v>285</v>
      </c>
      <c r="C134" s="29">
        <v>50375</v>
      </c>
      <c r="D134" s="18">
        <v>0</v>
      </c>
      <c r="E134" s="18">
        <v>25855</v>
      </c>
      <c r="F134" s="30">
        <v>76230</v>
      </c>
      <c r="G134" s="29">
        <v>403</v>
      </c>
      <c r="H134" s="18">
        <v>0</v>
      </c>
      <c r="I134" s="18">
        <v>486</v>
      </c>
      <c r="J134" s="277">
        <v>889</v>
      </c>
    </row>
    <row r="135" spans="2:10" ht="15.5" x14ac:dyDescent="0.35">
      <c r="B135" s="105" t="s">
        <v>18</v>
      </c>
      <c r="C135" s="29">
        <v>-560</v>
      </c>
      <c r="D135" s="18">
        <v>0</v>
      </c>
      <c r="E135" s="18">
        <v>669</v>
      </c>
      <c r="F135" s="30">
        <v>109</v>
      </c>
      <c r="G135" s="29">
        <v>46</v>
      </c>
      <c r="H135" s="18">
        <v>0</v>
      </c>
      <c r="I135" s="18">
        <v>26</v>
      </c>
      <c r="J135" s="277">
        <v>72</v>
      </c>
    </row>
    <row r="136" spans="2:10" ht="15.5" x14ac:dyDescent="0.35">
      <c r="B136" s="105" t="s">
        <v>21</v>
      </c>
      <c r="C136" s="39">
        <v>-1.0727147345031033E-2</v>
      </c>
      <c r="D136" s="19" t="e">
        <v>#DIV/0!</v>
      </c>
      <c r="E136" s="19">
        <v>2.4691813685686868E-2</v>
      </c>
      <c r="F136" s="37">
        <v>1.3745617796161315E-3</v>
      </c>
      <c r="G136" s="39">
        <v>0.15593220338983052</v>
      </c>
      <c r="H136" s="19" t="e">
        <v>#DIV/0!</v>
      </c>
      <c r="I136" s="19">
        <v>4.4827586206896551E-2</v>
      </c>
      <c r="J136" s="279">
        <v>8.2285714285714281E-2</v>
      </c>
    </row>
    <row r="137" spans="2:10" ht="15.5" x14ac:dyDescent="0.35">
      <c r="B137" s="105" t="s">
        <v>33</v>
      </c>
      <c r="C137" s="29">
        <v>753</v>
      </c>
      <c r="D137" s="18">
        <v>0</v>
      </c>
      <c r="E137" s="18">
        <v>2503</v>
      </c>
      <c r="F137" s="30">
        <v>3256</v>
      </c>
      <c r="G137" s="29">
        <v>47</v>
      </c>
      <c r="H137" s="18">
        <v>0</v>
      </c>
      <c r="I137" s="18">
        <v>31</v>
      </c>
      <c r="J137" s="277">
        <v>78</v>
      </c>
    </row>
    <row r="138" spans="2:10" ht="16" thickBot="1" x14ac:dyDescent="0.4">
      <c r="B138" s="105" t="s">
        <v>34</v>
      </c>
      <c r="C138" s="39">
        <v>1.4796329409915309E-2</v>
      </c>
      <c r="D138" s="19" t="e">
        <v>#DIV/0!</v>
      </c>
      <c r="E138" s="19">
        <v>9.9089469517022966E-2</v>
      </c>
      <c r="F138" s="37">
        <v>4.275715355018319E-2</v>
      </c>
      <c r="G138" s="39">
        <v>0.1598639455782313</v>
      </c>
      <c r="H138" s="19" t="e">
        <v>#DIV/0!</v>
      </c>
      <c r="I138" s="19">
        <v>5.3913043478260869E-2</v>
      </c>
      <c r="J138" s="279">
        <v>8.9758342922899886E-2</v>
      </c>
    </row>
    <row r="139" spans="2:10" ht="13" x14ac:dyDescent="0.25">
      <c r="B139" s="602" t="s">
        <v>24</v>
      </c>
      <c r="C139" s="603"/>
      <c r="D139" s="603"/>
      <c r="E139" s="603"/>
      <c r="F139" s="603"/>
      <c r="G139" s="603"/>
      <c r="H139" s="603"/>
      <c r="I139" s="603"/>
      <c r="J139" s="604"/>
    </row>
    <row r="140" spans="2:10" ht="13" x14ac:dyDescent="0.3">
      <c r="B140" s="605" t="s">
        <v>35</v>
      </c>
      <c r="C140" s="606"/>
      <c r="D140" s="606"/>
      <c r="E140" s="606"/>
      <c r="F140" s="606"/>
      <c r="G140" s="606"/>
      <c r="H140" s="606"/>
      <c r="I140" s="606"/>
      <c r="J140" s="607"/>
    </row>
    <row r="141" spans="2:10" ht="27.75" hidden="1" customHeight="1" thickBot="1" x14ac:dyDescent="0.3">
      <c r="B141" s="608" t="s">
        <v>258</v>
      </c>
      <c r="C141" s="609"/>
      <c r="D141" s="609"/>
      <c r="E141" s="609"/>
      <c r="F141" s="609"/>
      <c r="G141" s="609"/>
      <c r="H141" s="609"/>
      <c r="I141" s="609"/>
      <c r="J141" s="610"/>
    </row>
    <row r="142" spans="2:10" ht="39.75" customHeight="1" thickBot="1" x14ac:dyDescent="0.3">
      <c r="B142" s="611" t="s">
        <v>342</v>
      </c>
      <c r="C142" s="612"/>
      <c r="D142" s="612"/>
      <c r="E142" s="612"/>
      <c r="F142" s="612"/>
      <c r="G142" s="612"/>
      <c r="H142" s="612"/>
      <c r="I142" s="612"/>
      <c r="J142" s="613"/>
    </row>
  </sheetData>
  <dataConsolidate/>
  <mergeCells count="5">
    <mergeCell ref="B1:J1"/>
    <mergeCell ref="B139:J139"/>
    <mergeCell ref="B140:J140"/>
    <mergeCell ref="B141:J141"/>
    <mergeCell ref="B142:J142"/>
  </mergeCells>
  <phoneticPr fontId="25" type="noConversion"/>
  <printOptions horizontalCentered="1" gridLines="1"/>
  <pageMargins left="0.28999999999999998" right="0.28999999999999998" top="0.7" bottom="0.43" header="0.3" footer="0.27"/>
  <pageSetup scale="60" firstPageNumber="7"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A1:R61"/>
  <sheetViews>
    <sheetView view="pageBreakPreview" zoomScale="60" zoomScaleNormal="100" workbookViewId="0">
      <selection activeCell="D20" sqref="D20"/>
    </sheetView>
  </sheetViews>
  <sheetFormatPr defaultColWidth="9.1796875" defaultRowHeight="15.5" x14ac:dyDescent="0.25"/>
  <cols>
    <col min="1" max="1" width="8.81640625" style="288" customWidth="1"/>
    <col min="2" max="2" width="57" style="76" customWidth="1"/>
    <col min="3" max="4" width="17" style="288" customWidth="1"/>
    <col min="5" max="5" width="18.7265625" style="288" bestFit="1" customWidth="1"/>
    <col min="6" max="6" width="17" style="288" customWidth="1"/>
    <col min="7" max="8" width="17.7265625" style="288" bestFit="1" customWidth="1"/>
    <col min="9" max="14" width="17" style="288" customWidth="1"/>
    <col min="15" max="15" width="14.453125" style="288" bestFit="1" customWidth="1"/>
    <col min="16" max="16" width="16.54296875" style="288" customWidth="1"/>
    <col min="17" max="17" width="23.7265625" style="288" bestFit="1" customWidth="1"/>
    <col min="18" max="18" width="9.1796875" style="288"/>
    <col min="19" max="19" width="14.453125" style="288" bestFit="1" customWidth="1"/>
    <col min="20" max="21" width="14.453125" style="288" customWidth="1"/>
    <col min="22" max="22" width="14.453125" style="288" bestFit="1" customWidth="1"/>
    <col min="23" max="23" width="14.453125" style="288" customWidth="1"/>
    <col min="24" max="24" width="12.7265625" style="288" bestFit="1" customWidth="1"/>
    <col min="25" max="25" width="9.1796875" style="288"/>
    <col min="26" max="26" width="12.81640625" style="288" bestFit="1" customWidth="1"/>
    <col min="27" max="27" width="13.26953125" style="288" bestFit="1" customWidth="1"/>
    <col min="28" max="16384" width="9.1796875" style="288"/>
  </cols>
  <sheetData>
    <row r="1" spans="1:17" customFormat="1" thickBot="1" x14ac:dyDescent="0.3">
      <c r="A1" s="628" t="s">
        <v>307</v>
      </c>
      <c r="B1" s="629"/>
      <c r="C1" s="629"/>
      <c r="D1" s="629"/>
      <c r="E1" s="629"/>
      <c r="F1" s="629"/>
      <c r="G1" s="629"/>
      <c r="H1" s="629"/>
      <c r="I1" s="629"/>
      <c r="J1" s="629"/>
      <c r="K1" s="629"/>
      <c r="L1" s="629"/>
      <c r="M1" s="629"/>
      <c r="N1" s="629"/>
      <c r="O1" s="629"/>
      <c r="P1" s="629"/>
      <c r="Q1" s="630"/>
    </row>
    <row r="2" spans="1:17" customFormat="1" ht="32.25" customHeight="1" thickBot="1" x14ac:dyDescent="0.3">
      <c r="A2" s="252"/>
      <c r="B2" s="253" t="s">
        <v>222</v>
      </c>
      <c r="C2" s="351">
        <v>43282</v>
      </c>
      <c r="D2" s="254">
        <v>43313</v>
      </c>
      <c r="E2" s="254">
        <v>43344</v>
      </c>
      <c r="F2" s="254">
        <v>43374</v>
      </c>
      <c r="G2" s="254">
        <v>43405</v>
      </c>
      <c r="H2" s="254">
        <v>43435</v>
      </c>
      <c r="I2" s="254">
        <v>43466</v>
      </c>
      <c r="J2" s="254">
        <v>43497</v>
      </c>
      <c r="K2" s="254">
        <v>43525</v>
      </c>
      <c r="L2" s="254">
        <v>43556</v>
      </c>
      <c r="M2" s="254">
        <v>43586</v>
      </c>
      <c r="N2" s="254">
        <v>43617</v>
      </c>
      <c r="O2" s="255" t="s">
        <v>304</v>
      </c>
      <c r="P2" s="631" t="s">
        <v>305</v>
      </c>
      <c r="Q2" s="632"/>
    </row>
    <row r="3" spans="1:17" customFormat="1" ht="15.75" customHeight="1" x14ac:dyDescent="0.25">
      <c r="A3" s="625" t="s">
        <v>140</v>
      </c>
      <c r="B3" s="350" t="s">
        <v>142</v>
      </c>
      <c r="C3" s="352">
        <v>5356</v>
      </c>
      <c r="D3" s="346">
        <v>5438</v>
      </c>
      <c r="E3" s="346">
        <v>5524</v>
      </c>
      <c r="F3" s="346">
        <v>5606</v>
      </c>
      <c r="G3" s="346">
        <v>5672</v>
      </c>
      <c r="H3" s="346">
        <v>5725</v>
      </c>
      <c r="I3" s="346">
        <v>5789</v>
      </c>
      <c r="J3" s="346">
        <v>0</v>
      </c>
      <c r="K3" s="346">
        <v>0</v>
      </c>
      <c r="L3" s="346">
        <v>0</v>
      </c>
      <c r="M3" s="346">
        <v>0</v>
      </c>
      <c r="N3" s="346">
        <v>0</v>
      </c>
      <c r="O3" s="58">
        <v>5587.1428571428569</v>
      </c>
      <c r="P3" s="633">
        <v>6338</v>
      </c>
      <c r="Q3" s="634"/>
    </row>
    <row r="4" spans="1:17" customFormat="1" x14ac:dyDescent="0.25">
      <c r="A4" s="626"/>
      <c r="B4" s="348" t="s">
        <v>223</v>
      </c>
      <c r="C4" s="345">
        <v>107</v>
      </c>
      <c r="D4" s="45">
        <v>104</v>
      </c>
      <c r="E4" s="45">
        <v>104</v>
      </c>
      <c r="F4" s="45">
        <v>104</v>
      </c>
      <c r="G4" s="45">
        <v>102</v>
      </c>
      <c r="H4" s="45">
        <v>101</v>
      </c>
      <c r="I4" s="45">
        <v>99</v>
      </c>
      <c r="J4" s="45">
        <v>0</v>
      </c>
      <c r="K4" s="45">
        <v>0</v>
      </c>
      <c r="L4" s="45">
        <v>0</v>
      </c>
      <c r="M4" s="45">
        <v>0</v>
      </c>
      <c r="N4" s="45">
        <v>0</v>
      </c>
      <c r="O4" s="58">
        <v>103</v>
      </c>
      <c r="P4" s="635">
        <v>0</v>
      </c>
      <c r="Q4" s="636"/>
    </row>
    <row r="5" spans="1:17" customFormat="1" x14ac:dyDescent="0.25">
      <c r="A5" s="626"/>
      <c r="B5" s="348" t="s">
        <v>124</v>
      </c>
      <c r="C5" s="353">
        <v>4957</v>
      </c>
      <c r="D5" s="346">
        <v>4937</v>
      </c>
      <c r="E5" s="346">
        <v>4879</v>
      </c>
      <c r="F5" s="346">
        <v>4843</v>
      </c>
      <c r="G5" s="346">
        <v>4788</v>
      </c>
      <c r="H5" s="346">
        <v>4764</v>
      </c>
      <c r="I5" s="346">
        <v>4761</v>
      </c>
      <c r="J5" s="346">
        <v>0</v>
      </c>
      <c r="K5" s="346">
        <v>0</v>
      </c>
      <c r="L5" s="346">
        <v>0</v>
      </c>
      <c r="M5" s="346">
        <v>0</v>
      </c>
      <c r="N5" s="346">
        <v>0</v>
      </c>
      <c r="O5" s="58">
        <v>4847</v>
      </c>
      <c r="P5" s="635">
        <v>0</v>
      </c>
      <c r="Q5" s="636"/>
    </row>
    <row r="6" spans="1:17" customFormat="1" ht="15.65" customHeight="1" x14ac:dyDescent="0.25">
      <c r="A6" s="626"/>
      <c r="B6" s="348" t="s">
        <v>125</v>
      </c>
      <c r="C6" s="353">
        <v>1784</v>
      </c>
      <c r="D6" s="346">
        <v>1814</v>
      </c>
      <c r="E6" s="346">
        <v>1835</v>
      </c>
      <c r="F6" s="346">
        <v>1855</v>
      </c>
      <c r="G6" s="346">
        <v>1856</v>
      </c>
      <c r="H6" s="346">
        <v>1859</v>
      </c>
      <c r="I6" s="346">
        <v>1838</v>
      </c>
      <c r="J6" s="346">
        <v>0</v>
      </c>
      <c r="K6" s="346">
        <v>0</v>
      </c>
      <c r="L6" s="346">
        <v>0</v>
      </c>
      <c r="M6" s="346">
        <v>0</v>
      </c>
      <c r="N6" s="346">
        <v>0</v>
      </c>
      <c r="O6" s="58">
        <v>1834.4285714285713</v>
      </c>
      <c r="P6" s="635">
        <v>0</v>
      </c>
      <c r="Q6" s="636"/>
    </row>
    <row r="7" spans="1:17" customFormat="1" ht="15.65" customHeight="1" x14ac:dyDescent="0.25">
      <c r="A7" s="626"/>
      <c r="B7" s="348" t="s">
        <v>324</v>
      </c>
      <c r="C7" s="353">
        <v>31</v>
      </c>
      <c r="D7" s="45" t="s">
        <v>363</v>
      </c>
      <c r="E7" s="45" t="s">
        <v>363</v>
      </c>
      <c r="F7" s="346">
        <v>32</v>
      </c>
      <c r="G7" s="346">
        <v>34</v>
      </c>
      <c r="H7" s="346">
        <v>34</v>
      </c>
      <c r="I7" s="346">
        <v>32</v>
      </c>
      <c r="J7" s="346">
        <v>0</v>
      </c>
      <c r="K7" s="346">
        <v>0</v>
      </c>
      <c r="L7" s="346">
        <v>0</v>
      </c>
      <c r="M7" s="346">
        <v>0</v>
      </c>
      <c r="N7" s="346">
        <v>0</v>
      </c>
      <c r="O7" s="58">
        <v>31</v>
      </c>
      <c r="P7" s="372">
        <v>0</v>
      </c>
      <c r="Q7" s="373">
        <v>0</v>
      </c>
    </row>
    <row r="8" spans="1:17" customFormat="1" ht="16" thickBot="1" x14ac:dyDescent="0.3">
      <c r="A8" s="626"/>
      <c r="B8" s="348" t="s">
        <v>126</v>
      </c>
      <c r="C8" s="354">
        <v>12204</v>
      </c>
      <c r="D8" s="45" t="s">
        <v>366</v>
      </c>
      <c r="E8" s="45" t="s">
        <v>366</v>
      </c>
      <c r="F8" s="346">
        <v>12408</v>
      </c>
      <c r="G8" s="346">
        <v>12418</v>
      </c>
      <c r="H8" s="346">
        <v>12449</v>
      </c>
      <c r="I8" s="346">
        <v>12519</v>
      </c>
      <c r="J8" s="346">
        <v>0</v>
      </c>
      <c r="K8" s="346">
        <v>0</v>
      </c>
      <c r="L8" s="346">
        <v>0</v>
      </c>
      <c r="M8" s="346">
        <v>0</v>
      </c>
      <c r="N8" s="346">
        <v>0</v>
      </c>
      <c r="O8" s="58">
        <v>12376.142857142857</v>
      </c>
      <c r="P8" s="637">
        <v>0</v>
      </c>
      <c r="Q8" s="638"/>
    </row>
    <row r="9" spans="1:17" customFormat="1" ht="16.5" customHeight="1" thickBot="1" x14ac:dyDescent="0.3">
      <c r="A9" s="627"/>
      <c r="B9" s="349" t="s">
        <v>141</v>
      </c>
      <c r="C9" s="347">
        <v>24439</v>
      </c>
      <c r="D9" s="486" t="s">
        <v>366</v>
      </c>
      <c r="E9" s="486" t="s">
        <v>366</v>
      </c>
      <c r="F9" s="347">
        <v>24848</v>
      </c>
      <c r="G9" s="347">
        <v>24870</v>
      </c>
      <c r="H9" s="347">
        <v>24932</v>
      </c>
      <c r="I9" s="347">
        <v>25038</v>
      </c>
      <c r="J9" s="347">
        <v>0</v>
      </c>
      <c r="K9" s="347">
        <v>0</v>
      </c>
      <c r="L9" s="347">
        <v>0</v>
      </c>
      <c r="M9" s="347">
        <v>0</v>
      </c>
      <c r="N9" s="347">
        <v>0</v>
      </c>
      <c r="O9" s="59">
        <v>24778.714285714286</v>
      </c>
      <c r="P9" s="639">
        <v>0</v>
      </c>
      <c r="Q9" s="640"/>
    </row>
    <row r="10" spans="1:17" customFormat="1" ht="46.5" customHeight="1" x14ac:dyDescent="0.25">
      <c r="A10" s="641" t="s">
        <v>323</v>
      </c>
      <c r="B10" s="177" t="s">
        <v>331</v>
      </c>
      <c r="C10" s="45">
        <v>357</v>
      </c>
      <c r="D10" s="45" t="s">
        <v>363</v>
      </c>
      <c r="E10" s="45">
        <v>39</v>
      </c>
      <c r="F10" s="45">
        <v>38</v>
      </c>
      <c r="G10" s="45">
        <v>38</v>
      </c>
      <c r="H10" s="45" t="s">
        <v>363</v>
      </c>
      <c r="I10" s="45" t="s">
        <v>363</v>
      </c>
      <c r="J10" s="346">
        <v>0</v>
      </c>
      <c r="K10" s="346">
        <v>0</v>
      </c>
      <c r="L10" s="346">
        <v>0</v>
      </c>
      <c r="M10" s="346">
        <v>0</v>
      </c>
      <c r="N10" s="346">
        <v>0</v>
      </c>
      <c r="O10" s="355">
        <v>0</v>
      </c>
      <c r="P10" s="645">
        <v>0</v>
      </c>
      <c r="Q10" s="646"/>
    </row>
    <row r="11" spans="1:17" customFormat="1" ht="46.5" customHeight="1" thickBot="1" x14ac:dyDescent="0.3">
      <c r="A11" s="642"/>
      <c r="B11" s="84" t="s">
        <v>332</v>
      </c>
      <c r="C11" s="45" t="s">
        <v>363</v>
      </c>
      <c r="D11" s="45">
        <v>34</v>
      </c>
      <c r="E11" s="45">
        <v>32</v>
      </c>
      <c r="F11" s="45" t="s">
        <v>363</v>
      </c>
      <c r="G11" s="45" t="s">
        <v>363</v>
      </c>
      <c r="H11" s="45">
        <v>36</v>
      </c>
      <c r="I11" s="45">
        <v>31</v>
      </c>
      <c r="J11" s="346">
        <v>0</v>
      </c>
      <c r="K11" s="346">
        <v>0</v>
      </c>
      <c r="L11" s="346">
        <v>0</v>
      </c>
      <c r="M11" s="346">
        <v>0</v>
      </c>
      <c r="N11" s="346">
        <v>0</v>
      </c>
      <c r="O11" s="368">
        <v>0</v>
      </c>
      <c r="P11" s="643">
        <v>0</v>
      </c>
      <c r="Q11" s="644"/>
    </row>
    <row r="12" spans="1:17" customFormat="1" ht="16.5" hidden="1" customHeight="1" x14ac:dyDescent="0.25">
      <c r="A12" s="497" t="s">
        <v>127</v>
      </c>
      <c r="B12" s="177" t="s">
        <v>128</v>
      </c>
      <c r="C12" s="289"/>
      <c r="D12" s="289"/>
      <c r="E12" s="289"/>
      <c r="F12" s="289"/>
      <c r="G12" s="289"/>
      <c r="H12" s="289"/>
      <c r="I12" s="289"/>
      <c r="J12" s="289"/>
      <c r="K12" s="289"/>
      <c r="L12" s="289"/>
      <c r="M12" s="346"/>
      <c r="N12" s="346"/>
      <c r="O12" s="58" t="e">
        <v>#DIV/0!</v>
      </c>
      <c r="P12" s="126">
        <v>692</v>
      </c>
      <c r="Q12" s="266"/>
    </row>
    <row r="13" spans="1:17" customFormat="1" ht="16.5" hidden="1" customHeight="1" x14ac:dyDescent="0.25">
      <c r="A13" s="498"/>
      <c r="B13" s="290" t="s">
        <v>129</v>
      </c>
      <c r="C13" s="289"/>
      <c r="D13" s="289"/>
      <c r="E13" s="289"/>
      <c r="F13" s="289"/>
      <c r="G13" s="289"/>
      <c r="H13" s="289"/>
      <c r="I13" s="289"/>
      <c r="J13" s="289"/>
      <c r="K13" s="289"/>
      <c r="L13" s="289"/>
      <c r="M13" s="346"/>
      <c r="N13" s="346"/>
      <c r="O13" s="58" t="e">
        <v>#DIV/0!</v>
      </c>
      <c r="P13" s="125"/>
      <c r="Q13" s="267"/>
    </row>
    <row r="14" spans="1:17" customFormat="1" ht="16.5" hidden="1" customHeight="1" thickBot="1" x14ac:dyDescent="0.3">
      <c r="A14" s="498"/>
      <c r="B14" s="291" t="s">
        <v>130</v>
      </c>
      <c r="C14" s="346"/>
      <c r="D14" s="346"/>
      <c r="E14" s="346"/>
      <c r="F14" s="346"/>
      <c r="G14" s="346"/>
      <c r="H14" s="346"/>
      <c r="I14" s="346"/>
      <c r="J14" s="346"/>
      <c r="K14" s="346"/>
      <c r="L14" s="346"/>
      <c r="M14" s="346"/>
      <c r="N14" s="346"/>
      <c r="O14" s="58" t="e">
        <v>#DIV/0!</v>
      </c>
      <c r="P14" s="127">
        <v>692</v>
      </c>
      <c r="Q14" s="268"/>
    </row>
    <row r="15" spans="1:17" customFormat="1" ht="3.75" hidden="1" customHeight="1" thickBot="1" x14ac:dyDescent="0.3">
      <c r="A15" s="499"/>
      <c r="B15" s="349" t="s">
        <v>131</v>
      </c>
      <c r="C15" s="347">
        <v>0</v>
      </c>
      <c r="D15" s="347"/>
      <c r="E15" s="347"/>
      <c r="F15" s="347"/>
      <c r="G15" s="347"/>
      <c r="H15" s="347"/>
      <c r="I15" s="347"/>
      <c r="J15" s="347"/>
      <c r="K15" s="347"/>
      <c r="L15" s="347"/>
      <c r="M15" s="347"/>
      <c r="N15" s="347"/>
      <c r="O15" s="59">
        <v>0</v>
      </c>
      <c r="P15" s="178"/>
      <c r="Q15" s="269"/>
    </row>
    <row r="16" spans="1:17" customFormat="1" ht="16" thickBot="1" x14ac:dyDescent="0.3">
      <c r="A16" s="303"/>
      <c r="B16" s="304"/>
      <c r="C16" s="302"/>
      <c r="D16" s="305"/>
      <c r="E16" s="305"/>
      <c r="F16" s="306"/>
      <c r="G16" s="302"/>
      <c r="H16" s="305"/>
      <c r="I16" s="306"/>
      <c r="J16" s="302"/>
      <c r="K16" s="302"/>
      <c r="L16" s="302"/>
      <c r="M16" s="302"/>
      <c r="N16" s="302"/>
      <c r="O16" s="302"/>
      <c r="P16" s="617"/>
      <c r="Q16" s="618"/>
    </row>
    <row r="17" spans="1:17" customFormat="1" thickBot="1" x14ac:dyDescent="0.3">
      <c r="A17" s="628" t="s">
        <v>306</v>
      </c>
      <c r="B17" s="629"/>
      <c r="C17" s="629"/>
      <c r="D17" s="629"/>
      <c r="E17" s="629"/>
      <c r="F17" s="629"/>
      <c r="G17" s="629"/>
      <c r="H17" s="629"/>
      <c r="I17" s="629"/>
      <c r="J17" s="629"/>
      <c r="K17" s="629"/>
      <c r="L17" s="629"/>
      <c r="M17" s="629"/>
      <c r="N17" s="629"/>
      <c r="O17" s="629"/>
      <c r="P17" s="629"/>
      <c r="Q17" s="630"/>
    </row>
    <row r="18" spans="1:17" customFormat="1" ht="30.5" thickBot="1" x14ac:dyDescent="0.3">
      <c r="A18" s="60"/>
      <c r="B18" s="55" t="s">
        <v>222</v>
      </c>
      <c r="C18" s="254">
        <v>43282</v>
      </c>
      <c r="D18" s="254">
        <v>43313</v>
      </c>
      <c r="E18" s="254">
        <v>43344</v>
      </c>
      <c r="F18" s="254">
        <v>43374</v>
      </c>
      <c r="G18" s="254">
        <v>43405</v>
      </c>
      <c r="H18" s="254">
        <v>43435</v>
      </c>
      <c r="I18" s="254">
        <v>43466</v>
      </c>
      <c r="J18" s="254">
        <v>43497</v>
      </c>
      <c r="K18" s="254">
        <v>43525</v>
      </c>
      <c r="L18" s="254">
        <v>43556</v>
      </c>
      <c r="M18" s="254">
        <v>43586</v>
      </c>
      <c r="N18" s="254">
        <v>43617</v>
      </c>
      <c r="O18" s="57" t="s">
        <v>364</v>
      </c>
      <c r="P18" s="57" t="s">
        <v>353</v>
      </c>
      <c r="Q18" s="57" t="s">
        <v>365</v>
      </c>
    </row>
    <row r="19" spans="1:17" customFormat="1" ht="15.75" customHeight="1" x14ac:dyDescent="0.25">
      <c r="A19" s="625" t="s">
        <v>140</v>
      </c>
      <c r="B19" s="348" t="s">
        <v>142</v>
      </c>
      <c r="C19" s="62">
        <v>34456788.839999996</v>
      </c>
      <c r="D19" s="62">
        <v>32151434.85000002</v>
      </c>
      <c r="E19" s="62">
        <v>32106295.280000001</v>
      </c>
      <c r="F19" s="62">
        <v>36526318.190000005</v>
      </c>
      <c r="G19" s="62">
        <v>32195215.859999985</v>
      </c>
      <c r="H19" s="62">
        <v>35613741.469999999</v>
      </c>
      <c r="I19" s="62">
        <v>34114961.030000001</v>
      </c>
      <c r="J19" s="474">
        <v>0</v>
      </c>
      <c r="K19" s="474">
        <v>0</v>
      </c>
      <c r="L19" s="474">
        <v>0</v>
      </c>
      <c r="M19" s="474">
        <v>0</v>
      </c>
      <c r="N19" s="475">
        <v>0</v>
      </c>
      <c r="O19" s="63">
        <v>237164755.52000001</v>
      </c>
      <c r="P19" s="63">
        <v>435824364</v>
      </c>
      <c r="Q19" s="264">
        <v>0.54417507397544207</v>
      </c>
    </row>
    <row r="20" spans="1:17" customFormat="1" ht="31.5" customHeight="1" x14ac:dyDescent="0.25">
      <c r="A20" s="626"/>
      <c r="B20" s="348" t="s">
        <v>223</v>
      </c>
      <c r="C20" s="62">
        <v>2285547.4099999997</v>
      </c>
      <c r="D20" s="62">
        <v>2389845.23</v>
      </c>
      <c r="E20" s="62">
        <v>2110210.4500000002</v>
      </c>
      <c r="F20" s="62">
        <v>2035792.63</v>
      </c>
      <c r="G20" s="62">
        <v>2072412.15</v>
      </c>
      <c r="H20" s="62">
        <v>1935488.09</v>
      </c>
      <c r="I20" s="62">
        <v>1936154.4699999997</v>
      </c>
      <c r="J20" s="474">
        <v>0</v>
      </c>
      <c r="K20" s="474">
        <v>0</v>
      </c>
      <c r="L20" s="474">
        <v>0</v>
      </c>
      <c r="M20" s="474">
        <v>0</v>
      </c>
      <c r="N20" s="475">
        <v>0</v>
      </c>
      <c r="O20" s="63">
        <v>14765450.43</v>
      </c>
      <c r="P20" s="361">
        <v>52774028</v>
      </c>
      <c r="Q20" s="264">
        <v>0.27978630757538536</v>
      </c>
    </row>
    <row r="21" spans="1:17" customFormat="1" x14ac:dyDescent="0.25">
      <c r="A21" s="626"/>
      <c r="B21" s="348" t="s">
        <v>124</v>
      </c>
      <c r="C21" s="62">
        <v>6026329.6899999995</v>
      </c>
      <c r="D21" s="62">
        <v>4918405.45</v>
      </c>
      <c r="E21" s="62">
        <v>5010811.1500000013</v>
      </c>
      <c r="F21" s="62">
        <v>6082072.3600000003</v>
      </c>
      <c r="G21" s="62">
        <v>4648890.5</v>
      </c>
      <c r="H21" s="62">
        <v>5626937.1200000001</v>
      </c>
      <c r="I21" s="62">
        <v>4594941.8</v>
      </c>
      <c r="J21" s="474">
        <v>0</v>
      </c>
      <c r="K21" s="474">
        <v>0</v>
      </c>
      <c r="L21" s="474">
        <v>0</v>
      </c>
      <c r="M21" s="474">
        <v>0</v>
      </c>
      <c r="N21" s="475">
        <v>0</v>
      </c>
      <c r="O21" s="63">
        <v>36908388.07</v>
      </c>
      <c r="P21" s="366">
        <v>78617567</v>
      </c>
      <c r="Q21" s="264">
        <v>0.46946744192681517</v>
      </c>
    </row>
    <row r="22" spans="1:17" customFormat="1" ht="15.65" customHeight="1" x14ac:dyDescent="0.25">
      <c r="A22" s="626"/>
      <c r="B22" s="348" t="s">
        <v>125</v>
      </c>
      <c r="C22" s="62">
        <v>2584992</v>
      </c>
      <c r="D22" s="62">
        <v>1969592.59</v>
      </c>
      <c r="E22" s="62">
        <v>1615295.2300000002</v>
      </c>
      <c r="F22" s="62">
        <v>2186737.42</v>
      </c>
      <c r="G22" s="62">
        <v>1532860.05</v>
      </c>
      <c r="H22" s="62">
        <v>2175829</v>
      </c>
      <c r="I22" s="62">
        <v>1811107.0700000003</v>
      </c>
      <c r="J22" s="474">
        <v>0</v>
      </c>
      <c r="K22" s="474">
        <v>0</v>
      </c>
      <c r="L22" s="474">
        <v>0</v>
      </c>
      <c r="M22" s="474">
        <v>0</v>
      </c>
      <c r="N22" s="475">
        <v>0</v>
      </c>
      <c r="O22" s="63">
        <v>13876413.360000001</v>
      </c>
      <c r="P22" s="362">
        <v>25868756</v>
      </c>
      <c r="Q22" s="264">
        <v>0.53641595135073372</v>
      </c>
    </row>
    <row r="23" spans="1:17" customFormat="1" ht="16.5" customHeight="1" x14ac:dyDescent="0.25">
      <c r="A23" s="626"/>
      <c r="B23" s="348" t="s">
        <v>324</v>
      </c>
      <c r="C23" s="62">
        <v>82358</v>
      </c>
      <c r="D23" s="62">
        <v>55766.81</v>
      </c>
      <c r="E23" s="62">
        <v>139753.67000000001</v>
      </c>
      <c r="F23" s="62">
        <v>149167.54</v>
      </c>
      <c r="G23" s="62">
        <v>122151</v>
      </c>
      <c r="H23" s="62">
        <v>136159</v>
      </c>
      <c r="I23" s="62">
        <v>165590.29999999999</v>
      </c>
      <c r="J23" s="474">
        <v>0</v>
      </c>
      <c r="K23" s="474">
        <v>0</v>
      </c>
      <c r="L23" s="474">
        <v>0</v>
      </c>
      <c r="M23" s="474">
        <v>0</v>
      </c>
      <c r="N23" s="475">
        <v>0</v>
      </c>
      <c r="O23" s="63">
        <v>850946.32000000007</v>
      </c>
      <c r="P23" s="367">
        <v>2515319</v>
      </c>
      <c r="Q23" s="264">
        <v>0.33830552705243355</v>
      </c>
    </row>
    <row r="24" spans="1:17" customFormat="1" x14ac:dyDescent="0.25">
      <c r="A24" s="626"/>
      <c r="B24" s="348" t="s">
        <v>126</v>
      </c>
      <c r="C24" s="62">
        <v>2623830.25</v>
      </c>
      <c r="D24" s="62">
        <v>2664452.19</v>
      </c>
      <c r="E24" s="62">
        <v>2578722.7800000003</v>
      </c>
      <c r="F24" s="62">
        <v>3676659</v>
      </c>
      <c r="G24" s="62">
        <v>2830692.81</v>
      </c>
      <c r="H24" s="62">
        <v>2807528.2</v>
      </c>
      <c r="I24" s="62">
        <v>2111416.8699999996</v>
      </c>
      <c r="J24" s="474">
        <v>0</v>
      </c>
      <c r="K24" s="474">
        <v>0</v>
      </c>
      <c r="L24" s="474">
        <v>0</v>
      </c>
      <c r="M24" s="474">
        <v>0</v>
      </c>
      <c r="N24" s="475">
        <v>0</v>
      </c>
      <c r="O24" s="63">
        <v>19293302.100000001</v>
      </c>
      <c r="P24" s="366">
        <v>32733043</v>
      </c>
      <c r="Q24" s="264">
        <v>0.58941364235521887</v>
      </c>
    </row>
    <row r="25" spans="1:17" customFormat="1" ht="31.5" thickBot="1" x14ac:dyDescent="0.3">
      <c r="A25" s="626"/>
      <c r="B25" s="348" t="s">
        <v>224</v>
      </c>
      <c r="C25" s="62">
        <v>0</v>
      </c>
      <c r="D25" s="62">
        <v>427729.76</v>
      </c>
      <c r="E25" s="62">
        <v>447629.65000000026</v>
      </c>
      <c r="F25" s="62">
        <v>201496</v>
      </c>
      <c r="G25" s="62">
        <v>663870.39999999979</v>
      </c>
      <c r="H25" s="62">
        <v>0</v>
      </c>
      <c r="I25" s="62">
        <v>863636.85000000009</v>
      </c>
      <c r="J25" s="474">
        <v>0</v>
      </c>
      <c r="K25" s="474">
        <v>0</v>
      </c>
      <c r="L25" s="474">
        <v>0</v>
      </c>
      <c r="M25" s="474">
        <v>0</v>
      </c>
      <c r="N25" s="474">
        <v>0</v>
      </c>
      <c r="O25" s="63">
        <v>2604362.66</v>
      </c>
      <c r="P25" s="63">
        <v>5500281</v>
      </c>
      <c r="Q25" s="264">
        <v>0.4734962922803399</v>
      </c>
    </row>
    <row r="26" spans="1:17" customFormat="1" ht="15.65" customHeight="1" thickBot="1" x14ac:dyDescent="0.3">
      <c r="A26" s="627"/>
      <c r="B26" s="349" t="s">
        <v>141</v>
      </c>
      <c r="C26" s="64">
        <v>48059846.18999999</v>
      </c>
      <c r="D26" s="64">
        <v>44577226.880000025</v>
      </c>
      <c r="E26" s="64">
        <v>44008718.210000001</v>
      </c>
      <c r="F26" s="64">
        <v>50858243.140000008</v>
      </c>
      <c r="G26" s="64">
        <v>44066092.769999981</v>
      </c>
      <c r="H26" s="64">
        <v>48295682.880000003</v>
      </c>
      <c r="I26" s="64">
        <v>45597808.389999993</v>
      </c>
      <c r="J26" s="476">
        <v>0</v>
      </c>
      <c r="K26" s="476">
        <v>0</v>
      </c>
      <c r="L26" s="476">
        <v>0</v>
      </c>
      <c r="M26" s="476">
        <v>0</v>
      </c>
      <c r="N26" s="477">
        <v>0</v>
      </c>
      <c r="O26" s="65">
        <v>325463618</v>
      </c>
      <c r="P26" s="65">
        <v>633833358</v>
      </c>
      <c r="Q26" s="265">
        <v>0.51348452064272709</v>
      </c>
    </row>
    <row r="27" spans="1:17" customFormat="1" ht="16" thickBot="1" x14ac:dyDescent="0.3">
      <c r="A27" s="500"/>
      <c r="B27" s="85" t="s">
        <v>90</v>
      </c>
      <c r="C27" s="300">
        <v>5</v>
      </c>
      <c r="D27" s="300">
        <v>4</v>
      </c>
      <c r="E27" s="300">
        <v>4</v>
      </c>
      <c r="F27" s="300">
        <v>5</v>
      </c>
      <c r="G27" s="300">
        <v>4</v>
      </c>
      <c r="H27" s="300">
        <v>5</v>
      </c>
      <c r="I27" s="300">
        <v>4</v>
      </c>
      <c r="J27" s="478">
        <v>4</v>
      </c>
      <c r="K27" s="478">
        <v>4</v>
      </c>
      <c r="L27" s="478">
        <v>5</v>
      </c>
      <c r="M27" s="478">
        <v>4</v>
      </c>
      <c r="N27" s="478">
        <v>4</v>
      </c>
      <c r="O27" s="301">
        <v>52</v>
      </c>
      <c r="P27" s="66">
        <v>0</v>
      </c>
      <c r="Q27" s="66">
        <v>0</v>
      </c>
    </row>
    <row r="28" spans="1:17" customFormat="1" thickBot="1" x14ac:dyDescent="0.3">
      <c r="A28" s="501"/>
      <c r="B28" s="349" t="s">
        <v>132</v>
      </c>
      <c r="C28" s="67">
        <v>9611969</v>
      </c>
      <c r="D28" s="67">
        <v>11144307</v>
      </c>
      <c r="E28" s="67">
        <v>11002180</v>
      </c>
      <c r="F28" s="67">
        <v>10171649</v>
      </c>
      <c r="G28" s="67">
        <v>11016523</v>
      </c>
      <c r="H28" s="67">
        <v>9659137</v>
      </c>
      <c r="I28" s="67">
        <v>11399452</v>
      </c>
      <c r="J28" s="479">
        <v>0</v>
      </c>
      <c r="K28" s="479">
        <v>0</v>
      </c>
      <c r="L28" s="479">
        <v>0</v>
      </c>
      <c r="M28" s="479">
        <v>0</v>
      </c>
      <c r="N28" s="479">
        <v>0</v>
      </c>
      <c r="O28" s="68">
        <v>10498826</v>
      </c>
      <c r="P28" s="68">
        <v>0</v>
      </c>
      <c r="Q28" s="68">
        <v>0</v>
      </c>
    </row>
    <row r="29" spans="1:17" customFormat="1" ht="18.75" customHeight="1" x14ac:dyDescent="0.25">
      <c r="A29" s="497" t="s">
        <v>127</v>
      </c>
      <c r="B29" s="177" t="s">
        <v>128</v>
      </c>
      <c r="C29" s="292">
        <v>0</v>
      </c>
      <c r="D29" s="62">
        <v>611708.18999999994</v>
      </c>
      <c r="E29" s="62">
        <v>611708.18999999994</v>
      </c>
      <c r="F29" s="62">
        <v>611708</v>
      </c>
      <c r="G29" s="62">
        <v>611708.18999999994</v>
      </c>
      <c r="H29" s="62">
        <v>0</v>
      </c>
      <c r="I29" s="62">
        <v>1223416.4300000002</v>
      </c>
      <c r="J29" s="480">
        <v>0</v>
      </c>
      <c r="K29" s="480">
        <v>0</v>
      </c>
      <c r="L29" s="480">
        <v>0</v>
      </c>
      <c r="M29" s="480">
        <v>0</v>
      </c>
      <c r="N29" s="480">
        <v>0</v>
      </c>
      <c r="O29" s="63">
        <v>3670249</v>
      </c>
      <c r="P29" s="363">
        <v>8030743</v>
      </c>
      <c r="Q29" s="264">
        <v>0.45702483568456864</v>
      </c>
    </row>
    <row r="30" spans="1:17" customFormat="1" ht="18.75" customHeight="1" x14ac:dyDescent="0.25">
      <c r="A30" s="498"/>
      <c r="B30" s="290" t="s">
        <v>129</v>
      </c>
      <c r="C30" s="292">
        <v>0</v>
      </c>
      <c r="D30" s="62">
        <v>587642</v>
      </c>
      <c r="E30" s="62">
        <v>587642</v>
      </c>
      <c r="F30" s="62">
        <v>587642</v>
      </c>
      <c r="G30" s="62">
        <v>587642</v>
      </c>
      <c r="H30" s="62">
        <v>0</v>
      </c>
      <c r="I30" s="62">
        <v>1174617.76</v>
      </c>
      <c r="J30" s="480">
        <v>0</v>
      </c>
      <c r="K30" s="480">
        <v>0</v>
      </c>
      <c r="L30" s="480">
        <v>0</v>
      </c>
      <c r="M30" s="480">
        <v>0</v>
      </c>
      <c r="N30" s="480">
        <v>0</v>
      </c>
      <c r="O30" s="63">
        <v>3525185.76</v>
      </c>
      <c r="P30" s="364">
        <v>7058033</v>
      </c>
      <c r="Q30" s="264">
        <v>0.49945725104997379</v>
      </c>
    </row>
    <row r="31" spans="1:17" customFormat="1" ht="18.75" customHeight="1" thickBot="1" x14ac:dyDescent="0.3">
      <c r="A31" s="498"/>
      <c r="B31" s="291" t="s">
        <v>225</v>
      </c>
      <c r="C31" s="292">
        <v>0</v>
      </c>
      <c r="D31" s="62">
        <v>167613.16</v>
      </c>
      <c r="E31" s="62">
        <v>167613.16</v>
      </c>
      <c r="F31" s="62">
        <v>167613</v>
      </c>
      <c r="G31" s="62">
        <v>167613.16</v>
      </c>
      <c r="H31" s="62">
        <v>0</v>
      </c>
      <c r="I31" s="62">
        <v>335226.3</v>
      </c>
      <c r="J31" s="480">
        <v>0</v>
      </c>
      <c r="K31" s="480">
        <v>0</v>
      </c>
      <c r="L31" s="480">
        <v>0</v>
      </c>
      <c r="M31" s="480">
        <v>0</v>
      </c>
      <c r="N31" s="480">
        <v>0</v>
      </c>
      <c r="O31" s="63">
        <v>1005678.78</v>
      </c>
      <c r="P31" s="365">
        <v>2116047</v>
      </c>
      <c r="Q31" s="264">
        <v>0.4752629691117447</v>
      </c>
    </row>
    <row r="32" spans="1:17" customFormat="1" ht="16.149999999999999" customHeight="1" thickBot="1" x14ac:dyDescent="0.3">
      <c r="A32" s="498"/>
      <c r="B32" s="349" t="s">
        <v>131</v>
      </c>
      <c r="C32" s="64">
        <v>0</v>
      </c>
      <c r="D32" s="64">
        <v>1366963.3499999999</v>
      </c>
      <c r="E32" s="64">
        <v>1366963.3499999999</v>
      </c>
      <c r="F32" s="64">
        <v>1366963</v>
      </c>
      <c r="G32" s="64">
        <v>1366963.3499999999</v>
      </c>
      <c r="H32" s="64">
        <v>0</v>
      </c>
      <c r="I32" s="64">
        <v>2733260.49</v>
      </c>
      <c r="J32" s="476">
        <v>0</v>
      </c>
      <c r="K32" s="476">
        <v>0</v>
      </c>
      <c r="L32" s="476">
        <v>0</v>
      </c>
      <c r="M32" s="476">
        <v>0</v>
      </c>
      <c r="N32" s="476">
        <v>0</v>
      </c>
      <c r="O32" s="65">
        <v>8201113.54</v>
      </c>
      <c r="P32" s="65">
        <v>17204823</v>
      </c>
      <c r="Q32" s="265">
        <v>0.47667526367461033</v>
      </c>
    </row>
    <row r="33" spans="1:18" customFormat="1" ht="16.149999999999999" customHeight="1" thickBot="1" x14ac:dyDescent="0.3">
      <c r="A33" s="498"/>
      <c r="B33" s="357" t="s">
        <v>132</v>
      </c>
      <c r="C33" s="358">
        <v>0</v>
      </c>
      <c r="D33" s="358">
        <v>341741</v>
      </c>
      <c r="E33" s="358">
        <v>341741</v>
      </c>
      <c r="F33" s="358">
        <v>273393</v>
      </c>
      <c r="G33" s="358">
        <v>341741</v>
      </c>
      <c r="H33" s="358">
        <v>0</v>
      </c>
      <c r="I33" s="358">
        <v>683315</v>
      </c>
      <c r="J33" s="481">
        <v>0</v>
      </c>
      <c r="K33" s="481">
        <v>0</v>
      </c>
      <c r="L33" s="481">
        <v>0</v>
      </c>
      <c r="M33" s="481">
        <v>0</v>
      </c>
      <c r="N33" s="481">
        <v>0</v>
      </c>
      <c r="O33" s="359">
        <v>195264.61</v>
      </c>
      <c r="P33" s="359">
        <v>0</v>
      </c>
      <c r="Q33" s="359">
        <v>0</v>
      </c>
    </row>
    <row r="34" spans="1:18" customFormat="1" ht="13" x14ac:dyDescent="0.25">
      <c r="A34" s="293" t="s">
        <v>133</v>
      </c>
      <c r="B34" s="360"/>
      <c r="C34" s="294"/>
      <c r="D34" s="294"/>
      <c r="E34" s="294"/>
      <c r="F34" s="294"/>
      <c r="G34" s="294"/>
      <c r="H34" s="294"/>
      <c r="I34" s="294"/>
      <c r="J34" s="294"/>
      <c r="K34" s="294"/>
      <c r="L34" s="294"/>
      <c r="M34" s="294"/>
      <c r="N34" s="294"/>
      <c r="O34" s="294"/>
      <c r="P34" s="294"/>
      <c r="Q34" s="295"/>
    </row>
    <row r="35" spans="1:18" customFormat="1" ht="16.5" customHeight="1" x14ac:dyDescent="0.25">
      <c r="A35" s="619" t="s">
        <v>262</v>
      </c>
      <c r="B35" s="620"/>
      <c r="C35" s="620"/>
      <c r="D35" s="620"/>
      <c r="E35" s="620"/>
      <c r="F35" s="620"/>
      <c r="G35" s="620"/>
      <c r="H35" s="620"/>
      <c r="I35" s="620"/>
      <c r="J35" s="620"/>
      <c r="K35" s="620"/>
      <c r="L35" s="620"/>
      <c r="M35" s="620"/>
      <c r="N35" s="620"/>
      <c r="O35" s="620"/>
      <c r="P35" s="620"/>
      <c r="Q35" s="621"/>
    </row>
    <row r="36" spans="1:18" customFormat="1" ht="16.5" customHeight="1" x14ac:dyDescent="0.25">
      <c r="A36" s="619" t="s">
        <v>154</v>
      </c>
      <c r="B36" s="620"/>
      <c r="C36" s="620"/>
      <c r="D36" s="620"/>
      <c r="E36" s="620"/>
      <c r="F36" s="620"/>
      <c r="G36" s="620"/>
      <c r="H36" s="620"/>
      <c r="I36" s="620"/>
      <c r="J36" s="620"/>
      <c r="K36" s="620"/>
      <c r="L36" s="620"/>
      <c r="M36" s="620"/>
      <c r="N36" s="620"/>
      <c r="O36" s="620"/>
      <c r="P36" s="620"/>
      <c r="Q36" s="621"/>
    </row>
    <row r="37" spans="1:18" customFormat="1" ht="16.5" customHeight="1" x14ac:dyDescent="0.25">
      <c r="A37" s="622" t="s">
        <v>316</v>
      </c>
      <c r="B37" s="623"/>
      <c r="C37" s="623"/>
      <c r="D37" s="623"/>
      <c r="E37" s="623"/>
      <c r="F37" s="623"/>
      <c r="G37" s="623"/>
      <c r="H37" s="623"/>
      <c r="I37" s="623"/>
      <c r="J37" s="623"/>
      <c r="K37" s="623"/>
      <c r="L37" s="623"/>
      <c r="M37" s="623"/>
      <c r="N37" s="623"/>
      <c r="O37" s="623"/>
      <c r="P37" s="623"/>
      <c r="Q37" s="624"/>
    </row>
    <row r="38" spans="1:18" customFormat="1" ht="16.5" customHeight="1" x14ac:dyDescent="0.25">
      <c r="A38" s="619" t="s">
        <v>279</v>
      </c>
      <c r="B38" s="620"/>
      <c r="C38" s="620"/>
      <c r="D38" s="620"/>
      <c r="E38" s="620"/>
      <c r="F38" s="620"/>
      <c r="G38" s="620"/>
      <c r="H38" s="620"/>
      <c r="I38" s="620"/>
      <c r="J38" s="620"/>
      <c r="K38" s="620"/>
      <c r="L38" s="620"/>
      <c r="M38" s="620"/>
      <c r="N38" s="620"/>
      <c r="O38" s="620"/>
      <c r="P38" s="620"/>
      <c r="Q38" s="621"/>
    </row>
    <row r="39" spans="1:18" ht="26" x14ac:dyDescent="0.25">
      <c r="A39" s="614" t="s">
        <v>339</v>
      </c>
      <c r="B39" s="615"/>
      <c r="C39" s="615"/>
      <c r="D39" s="615"/>
      <c r="E39" s="615"/>
      <c r="F39" s="615"/>
      <c r="G39" s="615"/>
      <c r="H39" s="615"/>
      <c r="I39" s="615"/>
      <c r="J39" s="615"/>
      <c r="K39" s="615"/>
      <c r="L39" s="615"/>
      <c r="M39" s="615"/>
      <c r="N39" s="615"/>
      <c r="O39" s="615"/>
      <c r="P39" s="615"/>
      <c r="Q39" s="616"/>
      <c r="R39" s="323" t="s">
        <v>264</v>
      </c>
    </row>
    <row r="40" spans="1:18" ht="42.75" customHeight="1" x14ac:dyDescent="0.25">
      <c r="A40" s="614" t="s">
        <v>333</v>
      </c>
      <c r="B40" s="615"/>
      <c r="C40" s="615"/>
      <c r="D40" s="615"/>
      <c r="E40" s="615"/>
      <c r="F40" s="615"/>
      <c r="G40" s="615"/>
      <c r="H40" s="615"/>
      <c r="I40" s="615"/>
      <c r="J40" s="615"/>
      <c r="K40" s="615"/>
      <c r="L40" s="615"/>
      <c r="M40" s="615"/>
      <c r="N40" s="615"/>
      <c r="O40" s="615"/>
      <c r="P40" s="615"/>
      <c r="Q40" s="616"/>
      <c r="R40" s="341"/>
    </row>
    <row r="41" spans="1:18" x14ac:dyDescent="0.25">
      <c r="A41" s="614" t="s">
        <v>344</v>
      </c>
      <c r="B41" s="615"/>
      <c r="C41" s="615"/>
      <c r="D41" s="615"/>
      <c r="E41" s="615"/>
      <c r="F41" s="615"/>
      <c r="G41" s="615"/>
      <c r="H41" s="615"/>
      <c r="I41" s="615"/>
      <c r="J41" s="615"/>
      <c r="K41" s="615"/>
      <c r="L41" s="615"/>
      <c r="M41" s="615"/>
      <c r="N41" s="615"/>
      <c r="O41" s="615"/>
      <c r="P41" s="615"/>
      <c r="Q41" s="616"/>
    </row>
    <row r="42" spans="1:18" x14ac:dyDescent="0.25">
      <c r="C42" s="329"/>
      <c r="D42" s="329"/>
      <c r="E42" s="329"/>
      <c r="F42" s="329"/>
      <c r="G42" s="329"/>
      <c r="H42" s="329"/>
      <c r="I42" s="329"/>
      <c r="J42" s="329"/>
      <c r="K42" s="329"/>
      <c r="L42" s="329"/>
      <c r="M42" s="329"/>
    </row>
    <row r="61" ht="37.5" customHeight="1" x14ac:dyDescent="0.25"/>
  </sheetData>
  <mergeCells count="25">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 ref="A41:Q41"/>
    <mergeCell ref="A40:Q40"/>
    <mergeCell ref="P16:Q16"/>
    <mergeCell ref="A38:Q38"/>
    <mergeCell ref="A29:A33"/>
    <mergeCell ref="A35:Q35"/>
    <mergeCell ref="A39:Q39"/>
    <mergeCell ref="A37:Q37"/>
    <mergeCell ref="A36:Q36"/>
    <mergeCell ref="A19:A26"/>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M60"/>
  <sheetViews>
    <sheetView view="pageBreakPreview" zoomScale="90" zoomScaleNormal="100" zoomScaleSheetLayoutView="90" workbookViewId="0">
      <selection activeCell="F18" sqref="F18"/>
    </sheetView>
  </sheetViews>
  <sheetFormatPr defaultColWidth="9.1796875" defaultRowHeight="15.5" x14ac:dyDescent="0.35"/>
  <cols>
    <col min="1" max="1" width="32.81640625" customWidth="1"/>
    <col min="2" max="2" width="40.26953125" customWidth="1"/>
    <col min="3" max="3" width="34.453125" customWidth="1"/>
    <col min="4" max="4" width="12.1796875" style="9" bestFit="1" customWidth="1"/>
    <col min="5" max="5" width="13.7265625" style="9" bestFit="1" customWidth="1"/>
    <col min="6" max="10" width="9.1796875" style="9"/>
    <col min="11" max="11" width="13.7265625" style="9" bestFit="1" customWidth="1"/>
    <col min="12" max="12" width="9.1796875" style="9"/>
    <col min="13" max="13" width="9.26953125" style="9" bestFit="1" customWidth="1"/>
    <col min="14" max="16384" width="9.1796875" style="9"/>
  </cols>
  <sheetData>
    <row r="1" spans="1:3" customFormat="1" x14ac:dyDescent="0.25">
      <c r="A1" s="558" t="s">
        <v>308</v>
      </c>
      <c r="B1" s="647"/>
      <c r="C1" s="648"/>
    </row>
    <row r="2" spans="1:3" customFormat="1" ht="30" x14ac:dyDescent="0.25">
      <c r="A2" s="120"/>
      <c r="B2" s="7" t="s">
        <v>70</v>
      </c>
      <c r="C2" s="121" t="s">
        <v>39</v>
      </c>
    </row>
    <row r="3" spans="1:3" customFormat="1" hidden="1" x14ac:dyDescent="0.35">
      <c r="A3" s="258">
        <v>39995</v>
      </c>
      <c r="B3" s="12">
        <v>1202915.42</v>
      </c>
      <c r="C3" s="259">
        <v>4155</v>
      </c>
    </row>
    <row r="4" spans="1:3" customFormat="1" hidden="1" x14ac:dyDescent="0.35">
      <c r="A4" s="258">
        <v>40026</v>
      </c>
      <c r="B4" s="12">
        <v>857647.38</v>
      </c>
      <c r="C4" s="259">
        <v>3150</v>
      </c>
    </row>
    <row r="5" spans="1:3" customFormat="1" hidden="1" x14ac:dyDescent="0.35">
      <c r="A5" s="258">
        <v>40057</v>
      </c>
      <c r="B5" s="12">
        <v>567423.17000000004</v>
      </c>
      <c r="C5" s="260">
        <v>3172</v>
      </c>
    </row>
    <row r="6" spans="1:3" customFormat="1" hidden="1" x14ac:dyDescent="0.35">
      <c r="A6" s="258">
        <v>40087</v>
      </c>
      <c r="B6" s="12">
        <v>586124.01</v>
      </c>
      <c r="C6" s="260">
        <v>3172</v>
      </c>
    </row>
    <row r="7" spans="1:3" customFormat="1" hidden="1" x14ac:dyDescent="0.35">
      <c r="A7" s="258">
        <v>40118</v>
      </c>
      <c r="B7" s="12">
        <v>675163.58</v>
      </c>
      <c r="C7" s="260">
        <v>3160</v>
      </c>
    </row>
    <row r="8" spans="1:3" customFormat="1" hidden="1" x14ac:dyDescent="0.35">
      <c r="A8" s="258">
        <v>40148</v>
      </c>
      <c r="B8" s="12">
        <v>514901.26</v>
      </c>
      <c r="C8" s="260">
        <v>3175</v>
      </c>
    </row>
    <row r="9" spans="1:3" customFormat="1" hidden="1" x14ac:dyDescent="0.35">
      <c r="A9" s="258">
        <v>40179</v>
      </c>
      <c r="B9" s="12">
        <v>617187.38</v>
      </c>
      <c r="C9" s="260">
        <v>3186</v>
      </c>
    </row>
    <row r="10" spans="1:3" customFormat="1" hidden="1" x14ac:dyDescent="0.35">
      <c r="A10" s="258">
        <v>40210</v>
      </c>
      <c r="B10" s="12">
        <v>608261.57999999996</v>
      </c>
      <c r="C10" s="260">
        <v>3257</v>
      </c>
    </row>
    <row r="11" spans="1:3" customFormat="1" hidden="1" x14ac:dyDescent="0.35">
      <c r="A11" s="258">
        <v>40238</v>
      </c>
      <c r="B11" s="12">
        <v>613887.02</v>
      </c>
      <c r="C11" s="260">
        <v>3349</v>
      </c>
    </row>
    <row r="12" spans="1:3" customFormat="1" hidden="1" x14ac:dyDescent="0.35">
      <c r="A12" s="258">
        <v>40269</v>
      </c>
      <c r="B12" s="12">
        <v>590396.07999999996</v>
      </c>
      <c r="C12" s="260">
        <v>3390</v>
      </c>
    </row>
    <row r="13" spans="1:3" customFormat="1" hidden="1" x14ac:dyDescent="0.35">
      <c r="A13" s="258">
        <v>40299</v>
      </c>
      <c r="B13" s="12">
        <v>739317.21</v>
      </c>
      <c r="C13" s="260">
        <v>3438</v>
      </c>
    </row>
    <row r="14" spans="1:3" customFormat="1" hidden="1" x14ac:dyDescent="0.35">
      <c r="A14" s="258">
        <v>40330</v>
      </c>
      <c r="B14" s="12">
        <v>633411.6</v>
      </c>
      <c r="C14" s="260">
        <v>3479</v>
      </c>
    </row>
    <row r="15" spans="1:3" customFormat="1" x14ac:dyDescent="0.35">
      <c r="A15" s="117" t="s">
        <v>3</v>
      </c>
      <c r="B15" s="374">
        <v>12085.239999999994</v>
      </c>
      <c r="C15" s="261">
        <v>59</v>
      </c>
    </row>
    <row r="16" spans="1:3" customFormat="1" x14ac:dyDescent="0.35">
      <c r="A16" s="117" t="s">
        <v>4</v>
      </c>
      <c r="B16" s="374">
        <v>18621.29</v>
      </c>
      <c r="C16" s="261">
        <v>53</v>
      </c>
    </row>
    <row r="17" spans="1:3" customFormat="1" x14ac:dyDescent="0.35">
      <c r="A17" s="117" t="s">
        <v>5</v>
      </c>
      <c r="B17" s="374">
        <v>274.72000000000099</v>
      </c>
      <c r="C17" s="261">
        <v>52</v>
      </c>
    </row>
    <row r="18" spans="1:3" customFormat="1" x14ac:dyDescent="0.35">
      <c r="A18" s="117" t="s">
        <v>6</v>
      </c>
      <c r="B18" s="374">
        <v>18579.91</v>
      </c>
      <c r="C18" s="261">
        <v>49</v>
      </c>
    </row>
    <row r="19" spans="1:3" customFormat="1" x14ac:dyDescent="0.35">
      <c r="A19" s="117" t="s">
        <v>7</v>
      </c>
      <c r="B19" s="374">
        <v>14833.35</v>
      </c>
      <c r="C19" s="261">
        <v>44</v>
      </c>
    </row>
    <row r="20" spans="1:3" customFormat="1" x14ac:dyDescent="0.35">
      <c r="A20" s="117" t="s">
        <v>8</v>
      </c>
      <c r="B20" s="374">
        <v>43414.529999999941</v>
      </c>
      <c r="C20" s="261">
        <v>31</v>
      </c>
    </row>
    <row r="21" spans="1:3" customFormat="1" x14ac:dyDescent="0.35">
      <c r="A21" s="117" t="s">
        <v>9</v>
      </c>
      <c r="B21" s="374">
        <v>16004.22</v>
      </c>
      <c r="C21" s="377">
        <v>25</v>
      </c>
    </row>
    <row r="22" spans="1:3" customFormat="1" x14ac:dyDescent="0.35">
      <c r="A22" s="117" t="s">
        <v>10</v>
      </c>
      <c r="B22" s="482">
        <v>0</v>
      </c>
      <c r="C22" s="377">
        <v>0</v>
      </c>
    </row>
    <row r="23" spans="1:3" customFormat="1" x14ac:dyDescent="0.35">
      <c r="A23" s="117" t="s">
        <v>11</v>
      </c>
      <c r="B23" s="482">
        <v>0</v>
      </c>
      <c r="C23" s="377">
        <v>0</v>
      </c>
    </row>
    <row r="24" spans="1:3" customFormat="1" x14ac:dyDescent="0.35">
      <c r="A24" s="117" t="s">
        <v>12</v>
      </c>
      <c r="B24" s="482">
        <v>0</v>
      </c>
      <c r="C24" s="377">
        <v>0</v>
      </c>
    </row>
    <row r="25" spans="1:3" customFormat="1" x14ac:dyDescent="0.35">
      <c r="A25" s="117" t="s">
        <v>13</v>
      </c>
      <c r="B25" s="482">
        <v>0</v>
      </c>
      <c r="C25" s="377">
        <v>0</v>
      </c>
    </row>
    <row r="26" spans="1:3" customFormat="1" x14ac:dyDescent="0.35">
      <c r="A26" s="119" t="s">
        <v>25</v>
      </c>
      <c r="B26" s="483">
        <v>0</v>
      </c>
      <c r="C26" s="377">
        <v>0</v>
      </c>
    </row>
    <row r="27" spans="1:3" customFormat="1" ht="15" x14ac:dyDescent="0.3">
      <c r="A27" s="122" t="s">
        <v>40</v>
      </c>
      <c r="B27" s="375">
        <v>123813.25999999994</v>
      </c>
      <c r="C27" s="376">
        <v>45</v>
      </c>
    </row>
    <row r="28" spans="1:3" customFormat="1" x14ac:dyDescent="0.35">
      <c r="A28" s="107" t="s">
        <v>32</v>
      </c>
      <c r="B28" s="374">
        <v>10000000</v>
      </c>
      <c r="C28" s="484">
        <v>0</v>
      </c>
    </row>
    <row r="29" spans="1:3" customFormat="1" thickBot="1" x14ac:dyDescent="0.35">
      <c r="A29" s="299" t="s">
        <v>23</v>
      </c>
      <c r="B29" s="375">
        <v>9876186.7400000002</v>
      </c>
      <c r="C29" s="485">
        <v>0</v>
      </c>
    </row>
    <row r="30" spans="1:3" customFormat="1" ht="13" x14ac:dyDescent="0.3">
      <c r="A30" s="561" t="s">
        <v>24</v>
      </c>
      <c r="B30" s="562"/>
      <c r="C30" s="563"/>
    </row>
    <row r="31" spans="1:3" customFormat="1" ht="27" customHeight="1" x14ac:dyDescent="0.3">
      <c r="A31" s="564" t="s">
        <v>256</v>
      </c>
      <c r="B31" s="565"/>
      <c r="C31" s="566"/>
    </row>
    <row r="32" spans="1:3" customFormat="1" ht="15" customHeight="1" x14ac:dyDescent="0.25">
      <c r="A32" s="655" t="s">
        <v>278</v>
      </c>
      <c r="B32" s="656"/>
      <c r="C32" s="657"/>
    </row>
    <row r="33" spans="1:4" customFormat="1" ht="27" customHeight="1" x14ac:dyDescent="0.25">
      <c r="A33" s="608" t="s">
        <v>277</v>
      </c>
      <c r="B33" s="609"/>
      <c r="C33" s="610"/>
    </row>
    <row r="34" spans="1:4" customFormat="1" ht="13" x14ac:dyDescent="0.25">
      <c r="A34" s="652" t="s">
        <v>322</v>
      </c>
      <c r="B34" s="653"/>
      <c r="C34" s="654"/>
    </row>
    <row r="35" spans="1:4" ht="53" thickBot="1" x14ac:dyDescent="0.4">
      <c r="A35" s="649" t="s">
        <v>343</v>
      </c>
      <c r="B35" s="650"/>
      <c r="C35" s="651"/>
      <c r="D35" s="321" t="s">
        <v>268</v>
      </c>
    </row>
    <row r="36" spans="1:4" ht="39.5" x14ac:dyDescent="0.35">
      <c r="D36" s="321" t="s">
        <v>267</v>
      </c>
    </row>
    <row r="58" spans="5:13" x14ac:dyDescent="0.35">
      <c r="K58" s="9">
        <v>324709460.23000002</v>
      </c>
    </row>
    <row r="59" spans="5:13" ht="37.5" customHeight="1" x14ac:dyDescent="0.35">
      <c r="M59" s="9">
        <v>157</v>
      </c>
    </row>
    <row r="60" spans="5:13" x14ac:dyDescent="0.3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E60"/>
  <sheetViews>
    <sheetView view="pageBreakPreview" zoomScaleNormal="100" zoomScaleSheetLayoutView="100" workbookViewId="0">
      <selection activeCell="F18" sqref="F18"/>
    </sheetView>
  </sheetViews>
  <sheetFormatPr defaultColWidth="9.1796875" defaultRowHeight="12.5" x14ac:dyDescent="0.25"/>
  <cols>
    <col min="1" max="1" width="31.54296875" customWidth="1"/>
    <col min="2" max="2" width="42" customWidth="1"/>
    <col min="3" max="3" width="45" customWidth="1"/>
    <col min="4" max="4" width="15.1796875" bestFit="1" customWidth="1"/>
    <col min="5" max="5" width="12.7265625" customWidth="1"/>
    <col min="7" max="7" width="41.453125" customWidth="1"/>
    <col min="11" max="11" width="13.7265625" bestFit="1" customWidth="1"/>
    <col min="13" max="13" width="9.26953125" bestFit="1" customWidth="1"/>
  </cols>
  <sheetData>
    <row r="1" spans="1:3" ht="15.5" x14ac:dyDescent="0.25">
      <c r="A1" s="558" t="s">
        <v>309</v>
      </c>
      <c r="B1" s="647"/>
      <c r="C1" s="648"/>
    </row>
    <row r="2" spans="1:3" ht="30" x14ac:dyDescent="0.25">
      <c r="A2" s="120"/>
      <c r="B2" s="7" t="s">
        <v>70</v>
      </c>
      <c r="C2" s="121" t="s">
        <v>41</v>
      </c>
    </row>
    <row r="3" spans="1:3" ht="15.5" x14ac:dyDescent="0.35">
      <c r="A3" s="117" t="s">
        <v>3</v>
      </c>
      <c r="B3" s="12">
        <v>12149608.9</v>
      </c>
      <c r="C3" s="259">
        <v>76142</v>
      </c>
    </row>
    <row r="4" spans="1:3" ht="15.5" x14ac:dyDescent="0.35">
      <c r="A4" s="117" t="s">
        <v>4</v>
      </c>
      <c r="B4" s="12">
        <v>12089086.6</v>
      </c>
      <c r="C4" s="259">
        <v>76742</v>
      </c>
    </row>
    <row r="5" spans="1:3" ht="15.5" x14ac:dyDescent="0.35">
      <c r="A5" s="117" t="s">
        <v>5</v>
      </c>
      <c r="B5" s="12">
        <v>12259758.32</v>
      </c>
      <c r="C5" s="260">
        <v>75201</v>
      </c>
    </row>
    <row r="6" spans="1:3" ht="15.5" x14ac:dyDescent="0.35">
      <c r="A6" s="117" t="s">
        <v>6</v>
      </c>
      <c r="B6" s="12">
        <v>12190862.51</v>
      </c>
      <c r="C6" s="260">
        <v>76209</v>
      </c>
    </row>
    <row r="7" spans="1:3" ht="15.5" x14ac:dyDescent="0.35">
      <c r="A7" s="117" t="s">
        <v>7</v>
      </c>
      <c r="B7" s="12">
        <v>12104550.550000001</v>
      </c>
      <c r="C7" s="260">
        <v>75398</v>
      </c>
    </row>
    <row r="8" spans="1:3" ht="15.5" x14ac:dyDescent="0.35">
      <c r="A8" s="117" t="s">
        <v>8</v>
      </c>
      <c r="B8" s="12">
        <v>12268551.890000001</v>
      </c>
      <c r="C8" s="260">
        <v>78663</v>
      </c>
    </row>
    <row r="9" spans="1:3" ht="15.5" x14ac:dyDescent="0.35">
      <c r="A9" s="117" t="s">
        <v>9</v>
      </c>
      <c r="B9" s="12">
        <v>12135906.73</v>
      </c>
      <c r="C9" s="260">
        <v>78723</v>
      </c>
    </row>
    <row r="10" spans="1:3" ht="15.5" x14ac:dyDescent="0.35">
      <c r="A10" s="117" t="s">
        <v>10</v>
      </c>
      <c r="B10" s="378">
        <v>0</v>
      </c>
      <c r="C10" s="379">
        <v>0</v>
      </c>
    </row>
    <row r="11" spans="1:3" ht="15.5" x14ac:dyDescent="0.35">
      <c r="A11" s="117" t="s">
        <v>11</v>
      </c>
      <c r="B11" s="378">
        <v>0</v>
      </c>
      <c r="C11" s="379">
        <v>0</v>
      </c>
    </row>
    <row r="12" spans="1:3" ht="15.5" x14ac:dyDescent="0.35">
      <c r="A12" s="117" t="s">
        <v>12</v>
      </c>
      <c r="B12" s="378">
        <v>0</v>
      </c>
      <c r="C12" s="379">
        <v>0</v>
      </c>
    </row>
    <row r="13" spans="1:3" ht="15.5" x14ac:dyDescent="0.35">
      <c r="A13" s="117" t="s">
        <v>13</v>
      </c>
      <c r="B13" s="378">
        <v>0</v>
      </c>
      <c r="C13" s="380">
        <v>0</v>
      </c>
    </row>
    <row r="14" spans="1:3" ht="15.5" x14ac:dyDescent="0.35">
      <c r="A14" s="119" t="s">
        <v>25</v>
      </c>
      <c r="B14" s="381">
        <v>0</v>
      </c>
      <c r="C14" s="382">
        <v>0</v>
      </c>
    </row>
    <row r="15" spans="1:3" ht="15" x14ac:dyDescent="0.3">
      <c r="A15" s="122" t="s">
        <v>40</v>
      </c>
      <c r="B15" s="16">
        <v>85198325.5</v>
      </c>
      <c r="C15" s="262">
        <v>76725</v>
      </c>
    </row>
    <row r="16" spans="1:3" ht="15.5" x14ac:dyDescent="0.35">
      <c r="A16" s="107" t="s">
        <v>32</v>
      </c>
      <c r="B16" s="356">
        <v>151835471</v>
      </c>
      <c r="C16" s="263">
        <v>77462</v>
      </c>
    </row>
    <row r="17" spans="1:5" ht="16" thickBot="1" x14ac:dyDescent="0.4">
      <c r="A17" s="299" t="s">
        <v>23</v>
      </c>
      <c r="B17" s="16">
        <v>66637145.5</v>
      </c>
      <c r="C17" s="378">
        <v>0</v>
      </c>
    </row>
    <row r="18" spans="1:5" ht="13" x14ac:dyDescent="0.3">
      <c r="A18" s="561" t="s">
        <v>24</v>
      </c>
      <c r="B18" s="562"/>
      <c r="C18" s="563"/>
    </row>
    <row r="19" spans="1:5" ht="39" customHeight="1" x14ac:dyDescent="0.25">
      <c r="A19" s="658" t="s">
        <v>137</v>
      </c>
      <c r="B19" s="659"/>
      <c r="C19" s="660"/>
    </row>
    <row r="20" spans="1:5" ht="24.75" customHeight="1" x14ac:dyDescent="0.25">
      <c r="A20" s="582" t="s">
        <v>138</v>
      </c>
      <c r="B20" s="583"/>
      <c r="C20" s="584"/>
    </row>
    <row r="21" spans="1:5" ht="13" x14ac:dyDescent="0.25">
      <c r="A21" s="582" t="s">
        <v>107</v>
      </c>
      <c r="B21" s="583"/>
      <c r="C21" s="584"/>
    </row>
    <row r="22" spans="1:5" s="9" customFormat="1" ht="16" thickBot="1" x14ac:dyDescent="0.4">
      <c r="A22" s="611" t="s">
        <v>322</v>
      </c>
      <c r="B22" s="612"/>
      <c r="C22" s="613"/>
      <c r="D22" s="321" t="s">
        <v>271</v>
      </c>
      <c r="E22" s="69"/>
    </row>
    <row r="60" ht="37.5" customHeight="1" x14ac:dyDescent="0.25"/>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pageSetUpPr fitToPage="1"/>
  </sheetPr>
  <dimension ref="B2:R117"/>
  <sheetViews>
    <sheetView workbookViewId="0"/>
  </sheetViews>
  <sheetFormatPr defaultColWidth="36.7265625" defaultRowHeight="15.5" x14ac:dyDescent="0.25"/>
  <cols>
    <col min="1" max="1" width="16.54296875" style="186" customWidth="1"/>
    <col min="2" max="2" width="19.1796875" style="186" customWidth="1"/>
    <col min="3" max="3" width="13" style="186" customWidth="1"/>
    <col min="4" max="4" width="36.7265625" style="186"/>
    <col min="5" max="5" width="14.453125" style="220" bestFit="1" customWidth="1"/>
    <col min="6" max="8" width="15.7265625" style="220" bestFit="1" customWidth="1"/>
    <col min="9" max="9" width="14.26953125" style="220" bestFit="1" customWidth="1"/>
    <col min="10" max="10" width="15.7265625" style="220" bestFit="1" customWidth="1"/>
    <col min="11" max="11" width="14.26953125" style="220" bestFit="1" customWidth="1"/>
    <col min="12" max="16" width="15.7265625" style="220" bestFit="1" customWidth="1"/>
    <col min="17" max="17" width="18.7265625" style="220" customWidth="1"/>
    <col min="18" max="16384" width="36.7265625" style="186"/>
  </cols>
  <sheetData>
    <row r="2" spans="2:18" ht="16" thickBot="1" x14ac:dyDescent="0.3">
      <c r="B2" s="661" t="s">
        <v>237</v>
      </c>
      <c r="C2" s="661"/>
      <c r="D2" s="661"/>
      <c r="E2" s="661"/>
      <c r="F2" s="661"/>
      <c r="G2" s="661"/>
      <c r="H2" s="661"/>
      <c r="I2" s="661"/>
      <c r="J2" s="661"/>
      <c r="K2" s="661"/>
      <c r="L2" s="661"/>
      <c r="M2" s="661"/>
      <c r="N2" s="661"/>
      <c r="O2" s="661"/>
      <c r="P2" s="661"/>
      <c r="Q2" s="661"/>
    </row>
    <row r="3" spans="2:18" ht="16" thickBot="1" x14ac:dyDescent="0.3">
      <c r="B3" s="187" t="s">
        <v>238</v>
      </c>
      <c r="C3" s="662" t="s">
        <v>42</v>
      </c>
      <c r="D3" s="663"/>
      <c r="E3" s="188">
        <v>41456</v>
      </c>
      <c r="F3" s="189">
        <v>41487</v>
      </c>
      <c r="G3" s="189">
        <v>41518</v>
      </c>
      <c r="H3" s="189">
        <v>41548</v>
      </c>
      <c r="I3" s="189">
        <v>41579</v>
      </c>
      <c r="J3" s="189">
        <v>41609</v>
      </c>
      <c r="K3" s="189">
        <v>41640</v>
      </c>
      <c r="L3" s="189">
        <v>41671</v>
      </c>
      <c r="M3" s="189">
        <v>41699</v>
      </c>
      <c r="N3" s="189">
        <v>41730</v>
      </c>
      <c r="O3" s="189">
        <v>41760</v>
      </c>
      <c r="P3" s="230">
        <v>41791</v>
      </c>
      <c r="Q3" s="221" t="s">
        <v>239</v>
      </c>
      <c r="R3" s="191"/>
    </row>
    <row r="4" spans="2:18" x14ac:dyDescent="0.25">
      <c r="B4" s="664" t="s">
        <v>240</v>
      </c>
      <c r="C4" s="667" t="s">
        <v>241</v>
      </c>
      <c r="D4" s="192" t="s">
        <v>43</v>
      </c>
      <c r="E4" s="193"/>
      <c r="F4" s="193"/>
      <c r="G4" s="193"/>
      <c r="H4" s="193"/>
      <c r="I4" s="193"/>
      <c r="J4" s="193"/>
      <c r="K4" s="193">
        <v>4608875.58</v>
      </c>
      <c r="L4" s="193">
        <v>8275700.4000000004</v>
      </c>
      <c r="M4" s="193">
        <v>9576439.0700000022</v>
      </c>
      <c r="N4" s="193">
        <v>12204044.729999999</v>
      </c>
      <c r="O4" s="193">
        <v>9470911.6600000001</v>
      </c>
      <c r="P4" s="231">
        <v>13799106.719999999</v>
      </c>
      <c r="Q4" s="222">
        <f>SUM(E4:P4)</f>
        <v>57935078.159999996</v>
      </c>
      <c r="R4" s="191" t="b">
        <v>1</v>
      </c>
    </row>
    <row r="5" spans="2:18" x14ac:dyDescent="0.25">
      <c r="B5" s="665"/>
      <c r="C5" s="668"/>
      <c r="D5" s="195" t="s">
        <v>242</v>
      </c>
      <c r="E5" s="196"/>
      <c r="F5" s="196"/>
      <c r="G5" s="196"/>
      <c r="H5" s="196"/>
      <c r="I5" s="196"/>
      <c r="J5" s="196"/>
      <c r="K5" s="196">
        <v>1270.6199999999999</v>
      </c>
      <c r="L5" s="196">
        <v>4689.99</v>
      </c>
      <c r="M5" s="196">
        <v>11120.67</v>
      </c>
      <c r="N5" s="196">
        <v>12772.1</v>
      </c>
      <c r="O5" s="196">
        <v>7778.6</v>
      </c>
      <c r="P5" s="232">
        <v>9347.32</v>
      </c>
      <c r="Q5" s="223">
        <f t="shared" ref="Q5:Q12" si="0">SUM(E5:P5)</f>
        <v>46979.299999999996</v>
      </c>
      <c r="R5" s="191" t="b">
        <v>1</v>
      </c>
    </row>
    <row r="6" spans="2:18" x14ac:dyDescent="0.25">
      <c r="B6" s="665"/>
      <c r="C6" s="668"/>
      <c r="D6" s="195" t="s">
        <v>61</v>
      </c>
      <c r="E6" s="196"/>
      <c r="F6" s="196"/>
      <c r="G6" s="196"/>
      <c r="H6" s="196"/>
      <c r="I6" s="196"/>
      <c r="J6" s="196"/>
      <c r="K6" s="196">
        <v>0</v>
      </c>
      <c r="L6" s="196">
        <v>0</v>
      </c>
      <c r="M6" s="196">
        <v>0</v>
      </c>
      <c r="N6" s="196">
        <v>0</v>
      </c>
      <c r="O6" s="196">
        <v>0</v>
      </c>
      <c r="P6" s="232">
        <v>0</v>
      </c>
      <c r="Q6" s="223">
        <f t="shared" si="0"/>
        <v>0</v>
      </c>
      <c r="R6" s="191" t="b">
        <v>1</v>
      </c>
    </row>
    <row r="7" spans="2:18" ht="16" thickBot="1" x14ac:dyDescent="0.3">
      <c r="B7" s="665"/>
      <c r="C7" s="668"/>
      <c r="D7" s="198" t="s">
        <v>243</v>
      </c>
      <c r="E7" s="199"/>
      <c r="F7" s="199"/>
      <c r="G7" s="199"/>
      <c r="H7" s="199"/>
      <c r="I7" s="199"/>
      <c r="J7" s="199"/>
      <c r="K7" s="199">
        <v>323992.44</v>
      </c>
      <c r="L7" s="199">
        <v>310333.81</v>
      </c>
      <c r="M7" s="199">
        <v>334712.8</v>
      </c>
      <c r="N7" s="199">
        <v>361267.98</v>
      </c>
      <c r="O7" s="199">
        <v>361084.46</v>
      </c>
      <c r="P7" s="233">
        <v>409296.9</v>
      </c>
      <c r="Q7" s="224">
        <f t="shared" si="0"/>
        <v>2100688.39</v>
      </c>
      <c r="R7" s="191" t="b">
        <v>1</v>
      </c>
    </row>
    <row r="8" spans="2:18" ht="16.5" hidden="1" thickTop="1" thickBot="1" x14ac:dyDescent="0.3">
      <c r="B8" s="665"/>
      <c r="C8" s="668"/>
      <c r="D8" s="201" t="s">
        <v>66</v>
      </c>
      <c r="E8" s="202"/>
      <c r="F8" s="202"/>
      <c r="G8" s="202"/>
      <c r="H8" s="202"/>
      <c r="I8" s="202"/>
      <c r="J8" s="202"/>
      <c r="K8" s="202">
        <v>0</v>
      </c>
      <c r="L8" s="202">
        <v>0</v>
      </c>
      <c r="M8" s="202">
        <v>0</v>
      </c>
      <c r="N8" s="202">
        <v>0</v>
      </c>
      <c r="O8" s="202">
        <v>0</v>
      </c>
      <c r="P8" s="234">
        <v>0</v>
      </c>
      <c r="Q8" s="225">
        <f t="shared" si="0"/>
        <v>0</v>
      </c>
      <c r="R8" s="191" t="b">
        <v>1</v>
      </c>
    </row>
    <row r="9" spans="2:18" ht="16.5" thickTop="1" thickBot="1" x14ac:dyDescent="0.3">
      <c r="B9" s="665"/>
      <c r="C9" s="669"/>
      <c r="D9" s="203" t="s">
        <v>244</v>
      </c>
      <c r="E9" s="204"/>
      <c r="F9" s="204"/>
      <c r="G9" s="204"/>
      <c r="H9" s="204"/>
      <c r="I9" s="204"/>
      <c r="J9" s="204"/>
      <c r="K9" s="204">
        <f t="shared" ref="K9:P9" si="1">SUM(K4:K8)</f>
        <v>4934138.6400000006</v>
      </c>
      <c r="L9" s="204">
        <f t="shared" si="1"/>
        <v>8590724.2000000011</v>
      </c>
      <c r="M9" s="204">
        <f t="shared" si="1"/>
        <v>9922272.5400000028</v>
      </c>
      <c r="N9" s="204">
        <f t="shared" si="1"/>
        <v>12578084.809999999</v>
      </c>
      <c r="O9" s="204">
        <f t="shared" si="1"/>
        <v>9839774.7200000007</v>
      </c>
      <c r="P9" s="235">
        <f t="shared" si="1"/>
        <v>14217750.939999999</v>
      </c>
      <c r="Q9" s="226">
        <f t="shared" si="0"/>
        <v>60082745.849999994</v>
      </c>
      <c r="R9" s="191" t="b">
        <v>1</v>
      </c>
    </row>
    <row r="10" spans="2:18" x14ac:dyDescent="0.25">
      <c r="B10" s="665"/>
      <c r="C10" s="670" t="s">
        <v>245</v>
      </c>
      <c r="D10" s="671"/>
      <c r="E10" s="205"/>
      <c r="F10" s="205"/>
      <c r="G10" s="205"/>
      <c r="H10" s="205"/>
      <c r="I10" s="205"/>
      <c r="J10" s="205"/>
      <c r="K10" s="196">
        <v>0</v>
      </c>
      <c r="L10" s="205">
        <v>0</v>
      </c>
      <c r="M10" s="205">
        <v>0</v>
      </c>
      <c r="N10" s="205">
        <v>0</v>
      </c>
      <c r="O10" s="205">
        <v>0</v>
      </c>
      <c r="P10" s="236">
        <v>0</v>
      </c>
      <c r="Q10" s="227">
        <f t="shared" si="0"/>
        <v>0</v>
      </c>
      <c r="R10" s="191" t="b">
        <v>1</v>
      </c>
    </row>
    <row r="11" spans="2:18" ht="16" thickBot="1" x14ac:dyDescent="0.3">
      <c r="B11" s="665"/>
      <c r="C11" s="672" t="s">
        <v>246</v>
      </c>
      <c r="D11" s="673"/>
      <c r="E11" s="199"/>
      <c r="F11" s="199"/>
      <c r="G11" s="199"/>
      <c r="H11" s="199"/>
      <c r="I11" s="199"/>
      <c r="J11" s="199"/>
      <c r="K11" s="199">
        <v>0</v>
      </c>
      <c r="L11" s="199">
        <v>0</v>
      </c>
      <c r="M11" s="199">
        <v>394.5</v>
      </c>
      <c r="N11" s="199">
        <v>0</v>
      </c>
      <c r="O11" s="199">
        <v>0</v>
      </c>
      <c r="P11" s="233">
        <v>52.28</v>
      </c>
      <c r="Q11" s="224">
        <f t="shared" si="0"/>
        <v>446.78</v>
      </c>
      <c r="R11" s="191" t="b">
        <v>1</v>
      </c>
    </row>
    <row r="12" spans="2:18" ht="16" thickTop="1" x14ac:dyDescent="0.25">
      <c r="B12" s="665"/>
      <c r="C12" s="670" t="s">
        <v>109</v>
      </c>
      <c r="D12" s="671"/>
      <c r="E12" s="207"/>
      <c r="F12" s="207"/>
      <c r="G12" s="207"/>
      <c r="H12" s="207"/>
      <c r="I12" s="207"/>
      <c r="J12" s="207"/>
      <c r="K12" s="207">
        <f t="shared" ref="K12:P12" si="2">K9+K10+K11</f>
        <v>4934138.6400000006</v>
      </c>
      <c r="L12" s="207">
        <f t="shared" si="2"/>
        <v>8590724.2000000011</v>
      </c>
      <c r="M12" s="207">
        <f t="shared" si="2"/>
        <v>9922667.0400000028</v>
      </c>
      <c r="N12" s="207">
        <f t="shared" si="2"/>
        <v>12578084.809999999</v>
      </c>
      <c r="O12" s="207">
        <f t="shared" si="2"/>
        <v>9839774.7200000007</v>
      </c>
      <c r="P12" s="237">
        <f t="shared" si="2"/>
        <v>14217803.219999999</v>
      </c>
      <c r="Q12" s="227">
        <f t="shared" si="0"/>
        <v>60083192.629999995</v>
      </c>
      <c r="R12" s="191" t="b">
        <v>1</v>
      </c>
    </row>
    <row r="13" spans="2:18" x14ac:dyDescent="0.25">
      <c r="B13" s="665"/>
      <c r="C13" s="674" t="s">
        <v>101</v>
      </c>
      <c r="D13" s="675"/>
      <c r="E13" s="208"/>
      <c r="F13" s="208"/>
      <c r="G13" s="208"/>
      <c r="H13" s="208"/>
      <c r="I13" s="208"/>
      <c r="J13" s="208"/>
      <c r="K13" s="208">
        <v>38413</v>
      </c>
      <c r="L13" s="208">
        <v>40465</v>
      </c>
      <c r="M13" s="208">
        <v>44348</v>
      </c>
      <c r="N13" s="208">
        <v>47215</v>
      </c>
      <c r="O13" s="208">
        <v>48526</v>
      </c>
      <c r="P13" s="238">
        <v>51279</v>
      </c>
      <c r="Q13" s="228">
        <f>AVERAGE(E13:P13)</f>
        <v>45041</v>
      </c>
      <c r="R13" s="191" t="b">
        <v>1</v>
      </c>
    </row>
    <row r="14" spans="2:18" ht="16" thickBot="1" x14ac:dyDescent="0.3">
      <c r="B14" s="666"/>
      <c r="C14" s="676" t="s">
        <v>247</v>
      </c>
      <c r="D14" s="677"/>
      <c r="E14" s="210"/>
      <c r="F14" s="211"/>
      <c r="G14" s="211"/>
      <c r="H14" s="211"/>
      <c r="I14" s="211"/>
      <c r="J14" s="211"/>
      <c r="K14" s="212">
        <v>128.44970817171273</v>
      </c>
      <c r="L14" s="212">
        <v>212.30011614975908</v>
      </c>
      <c r="M14" s="212">
        <v>223.74553621358353</v>
      </c>
      <c r="N14" s="212">
        <v>266.40018659324363</v>
      </c>
      <c r="O14" s="212">
        <v>202.77324980422867</v>
      </c>
      <c r="P14" s="239">
        <v>277.26365997776867</v>
      </c>
      <c r="Q14" s="241">
        <f>Q12/Q13</f>
        <v>1333.96666659266</v>
      </c>
      <c r="R14" s="191" t="b">
        <v>1</v>
      </c>
    </row>
    <row r="15" spans="2:18" ht="15.75" customHeight="1" x14ac:dyDescent="0.25">
      <c r="B15" s="664" t="s">
        <v>117</v>
      </c>
      <c r="C15" s="667" t="s">
        <v>241</v>
      </c>
      <c r="D15" s="192" t="s">
        <v>43</v>
      </c>
      <c r="E15" s="193"/>
      <c r="F15" s="193"/>
      <c r="G15" s="193"/>
      <c r="H15" s="193"/>
      <c r="I15" s="193"/>
      <c r="J15" s="193"/>
      <c r="K15" s="193">
        <v>11457167.18</v>
      </c>
      <c r="L15" s="193">
        <v>31284953.710000005</v>
      </c>
      <c r="M15" s="193">
        <v>42431585.569999993</v>
      </c>
      <c r="N15" s="193">
        <v>61804746.140000001</v>
      </c>
      <c r="O15" s="193">
        <v>50688450.969999999</v>
      </c>
      <c r="P15" s="231">
        <v>72888903.719999984</v>
      </c>
      <c r="Q15" s="222">
        <f>SUM(E15:P15)</f>
        <v>270555807.28999996</v>
      </c>
      <c r="R15" s="191" t="b">
        <v>1</v>
      </c>
    </row>
    <row r="16" spans="2:18" x14ac:dyDescent="0.25">
      <c r="B16" s="665"/>
      <c r="C16" s="668"/>
      <c r="D16" s="195" t="s">
        <v>242</v>
      </c>
      <c r="E16" s="196"/>
      <c r="F16" s="196"/>
      <c r="G16" s="196"/>
      <c r="H16" s="196"/>
      <c r="I16" s="196"/>
      <c r="J16" s="196"/>
      <c r="K16" s="196">
        <v>2922.01</v>
      </c>
      <c r="L16" s="196">
        <v>117029.5</v>
      </c>
      <c r="M16" s="196">
        <v>106569.28</v>
      </c>
      <c r="N16" s="196">
        <v>244856.18000000002</v>
      </c>
      <c r="O16" s="196">
        <v>185379.5</v>
      </c>
      <c r="P16" s="232">
        <v>190215.86000000002</v>
      </c>
      <c r="Q16" s="223">
        <f t="shared" ref="Q16:Q23" si="3">SUM(E16:P16)</f>
        <v>846972.33</v>
      </c>
      <c r="R16" s="191" t="b">
        <v>1</v>
      </c>
    </row>
    <row r="17" spans="2:18" x14ac:dyDescent="0.25">
      <c r="B17" s="665"/>
      <c r="C17" s="668"/>
      <c r="D17" s="195" t="s">
        <v>61</v>
      </c>
      <c r="E17" s="196"/>
      <c r="F17" s="196"/>
      <c r="G17" s="196"/>
      <c r="H17" s="196"/>
      <c r="I17" s="196"/>
      <c r="J17" s="196"/>
      <c r="K17" s="196">
        <v>19586.48</v>
      </c>
      <c r="L17" s="196">
        <v>37637.730000000003</v>
      </c>
      <c r="M17" s="196">
        <v>67601.39</v>
      </c>
      <c r="N17" s="196">
        <v>107855.37</v>
      </c>
      <c r="O17" s="196">
        <v>66138.33</v>
      </c>
      <c r="P17" s="232">
        <v>109977.88</v>
      </c>
      <c r="Q17" s="223">
        <f t="shared" si="3"/>
        <v>408797.18</v>
      </c>
      <c r="R17" s="191" t="b">
        <v>1</v>
      </c>
    </row>
    <row r="18" spans="2:18" ht="16" thickBot="1" x14ac:dyDescent="0.3">
      <c r="B18" s="665"/>
      <c r="C18" s="668"/>
      <c r="D18" s="198" t="s">
        <v>243</v>
      </c>
      <c r="E18" s="199"/>
      <c r="F18" s="199"/>
      <c r="G18" s="199"/>
      <c r="H18" s="199"/>
      <c r="I18" s="199"/>
      <c r="J18" s="199"/>
      <c r="K18" s="199">
        <v>662801.59</v>
      </c>
      <c r="L18" s="199">
        <v>642036.63</v>
      </c>
      <c r="M18" s="199">
        <v>616427.04</v>
      </c>
      <c r="N18" s="199">
        <v>763576.75</v>
      </c>
      <c r="O18" s="199">
        <v>925348.75</v>
      </c>
      <c r="P18" s="233">
        <v>1137891.22</v>
      </c>
      <c r="Q18" s="224">
        <f t="shared" si="3"/>
        <v>4748081.9799999995</v>
      </c>
      <c r="R18" s="191" t="b">
        <v>1</v>
      </c>
    </row>
    <row r="19" spans="2:18" ht="16.5" hidden="1" thickTop="1" thickBot="1" x14ac:dyDescent="0.3">
      <c r="B19" s="665"/>
      <c r="C19" s="668"/>
      <c r="D19" s="201" t="s">
        <v>66</v>
      </c>
      <c r="E19" s="202"/>
      <c r="F19" s="202"/>
      <c r="G19" s="202"/>
      <c r="H19" s="202"/>
      <c r="I19" s="202"/>
      <c r="J19" s="202"/>
      <c r="K19" s="202">
        <v>0</v>
      </c>
      <c r="L19" s="202">
        <v>0</v>
      </c>
      <c r="M19" s="202">
        <v>0</v>
      </c>
      <c r="N19" s="202">
        <v>0</v>
      </c>
      <c r="O19" s="202">
        <v>0</v>
      </c>
      <c r="P19" s="234">
        <v>0</v>
      </c>
      <c r="Q19" s="225">
        <f t="shared" si="3"/>
        <v>0</v>
      </c>
      <c r="R19" s="191" t="b">
        <v>1</v>
      </c>
    </row>
    <row r="20" spans="2:18" ht="16.5" thickTop="1" thickBot="1" x14ac:dyDescent="0.3">
      <c r="B20" s="665"/>
      <c r="C20" s="669"/>
      <c r="D20" s="214" t="s">
        <v>244</v>
      </c>
      <c r="E20" s="215"/>
      <c r="F20" s="215"/>
      <c r="G20" s="215"/>
      <c r="H20" s="215"/>
      <c r="I20" s="215"/>
      <c r="J20" s="215"/>
      <c r="K20" s="204">
        <f t="shared" ref="K20:P20" si="4">SUM(K15:K19)</f>
        <v>12142477.26</v>
      </c>
      <c r="L20" s="204">
        <f t="shared" si="4"/>
        <v>32081657.570000004</v>
      </c>
      <c r="M20" s="204">
        <f t="shared" si="4"/>
        <v>43222183.279999994</v>
      </c>
      <c r="N20" s="204">
        <f t="shared" si="4"/>
        <v>62921034.439999998</v>
      </c>
      <c r="O20" s="204">
        <f t="shared" si="4"/>
        <v>51865317.549999997</v>
      </c>
      <c r="P20" s="235">
        <f t="shared" si="4"/>
        <v>74326988.679999977</v>
      </c>
      <c r="Q20" s="229">
        <f t="shared" si="3"/>
        <v>276559658.77999997</v>
      </c>
      <c r="R20" s="191" t="b">
        <v>1</v>
      </c>
    </row>
    <row r="21" spans="2:18" x14ac:dyDescent="0.25">
      <c r="B21" s="665"/>
      <c r="C21" s="670" t="s">
        <v>245</v>
      </c>
      <c r="D21" s="671"/>
      <c r="E21" s="205"/>
      <c r="F21" s="205"/>
      <c r="G21" s="205"/>
      <c r="H21" s="205"/>
      <c r="I21" s="205"/>
      <c r="J21" s="205"/>
      <c r="K21" s="196">
        <v>0</v>
      </c>
      <c r="L21" s="205">
        <v>0</v>
      </c>
      <c r="M21" s="205">
        <v>0</v>
      </c>
      <c r="N21" s="205">
        <v>0</v>
      </c>
      <c r="O21" s="205">
        <v>0</v>
      </c>
      <c r="P21" s="236">
        <v>0</v>
      </c>
      <c r="Q21" s="227">
        <f t="shared" si="3"/>
        <v>0</v>
      </c>
      <c r="R21" s="191" t="b">
        <v>1</v>
      </c>
    </row>
    <row r="22" spans="2:18" ht="16" thickBot="1" x14ac:dyDescent="0.3">
      <c r="B22" s="665"/>
      <c r="C22" s="672" t="s">
        <v>246</v>
      </c>
      <c r="D22" s="673"/>
      <c r="E22" s="199"/>
      <c r="F22" s="199"/>
      <c r="G22" s="199"/>
      <c r="H22" s="199"/>
      <c r="I22" s="199"/>
      <c r="J22" s="199"/>
      <c r="K22" s="199">
        <v>4944.5200000000004</v>
      </c>
      <c r="L22" s="199">
        <v>15261.19</v>
      </c>
      <c r="M22" s="199">
        <v>29370.18</v>
      </c>
      <c r="N22" s="199">
        <v>39866.51</v>
      </c>
      <c r="O22" s="199">
        <v>72776.710000000006</v>
      </c>
      <c r="P22" s="233">
        <v>97462.63</v>
      </c>
      <c r="Q22" s="224">
        <f t="shared" si="3"/>
        <v>259681.74</v>
      </c>
      <c r="R22" s="191" t="b">
        <v>1</v>
      </c>
    </row>
    <row r="23" spans="2:18" ht="16" thickTop="1" x14ac:dyDescent="0.25">
      <c r="B23" s="665"/>
      <c r="C23" s="670" t="s">
        <v>109</v>
      </c>
      <c r="D23" s="671"/>
      <c r="E23" s="207"/>
      <c r="F23" s="207"/>
      <c r="G23" s="207"/>
      <c r="H23" s="207"/>
      <c r="I23" s="207"/>
      <c r="J23" s="207"/>
      <c r="K23" s="207">
        <f t="shared" ref="K23:P23" si="5">K20+K21+K22</f>
        <v>12147421.779999999</v>
      </c>
      <c r="L23" s="207">
        <f t="shared" si="5"/>
        <v>32096918.760000005</v>
      </c>
      <c r="M23" s="207">
        <f t="shared" si="5"/>
        <v>43251553.459999993</v>
      </c>
      <c r="N23" s="207">
        <f t="shared" si="5"/>
        <v>62960900.949999996</v>
      </c>
      <c r="O23" s="207">
        <f t="shared" si="5"/>
        <v>51938094.259999998</v>
      </c>
      <c r="P23" s="237">
        <f t="shared" si="5"/>
        <v>74424451.309999973</v>
      </c>
      <c r="Q23" s="227">
        <f t="shared" si="3"/>
        <v>276819340.51999998</v>
      </c>
      <c r="R23" s="191" t="b">
        <v>1</v>
      </c>
    </row>
    <row r="24" spans="2:18" x14ac:dyDescent="0.25">
      <c r="B24" s="665"/>
      <c r="C24" s="674" t="s">
        <v>101</v>
      </c>
      <c r="D24" s="675"/>
      <c r="E24" s="208"/>
      <c r="F24" s="208"/>
      <c r="G24" s="208"/>
      <c r="H24" s="208"/>
      <c r="I24" s="208"/>
      <c r="J24" s="208"/>
      <c r="K24" s="208">
        <v>75174</v>
      </c>
      <c r="L24" s="208">
        <v>82124</v>
      </c>
      <c r="M24" s="208">
        <v>91371</v>
      </c>
      <c r="N24" s="208">
        <v>114290</v>
      </c>
      <c r="O24" s="208">
        <v>126063</v>
      </c>
      <c r="P24" s="238">
        <v>144174</v>
      </c>
      <c r="Q24" s="228">
        <f>AVERAGE(E24:P24)</f>
        <v>105532.66666666667</v>
      </c>
      <c r="R24" s="191" t="b">
        <v>1</v>
      </c>
    </row>
    <row r="25" spans="2:18" ht="16" thickBot="1" x14ac:dyDescent="0.3">
      <c r="B25" s="666"/>
      <c r="C25" s="676" t="s">
        <v>247</v>
      </c>
      <c r="D25" s="677"/>
      <c r="E25" s="210"/>
      <c r="F25" s="211"/>
      <c r="G25" s="211"/>
      <c r="H25" s="211"/>
      <c r="I25" s="211"/>
      <c r="J25" s="211"/>
      <c r="K25" s="212">
        <v>161.59073323223453</v>
      </c>
      <c r="L25" s="212">
        <v>390.83482002825002</v>
      </c>
      <c r="M25" s="212">
        <v>473.36193606286452</v>
      </c>
      <c r="N25" s="212">
        <v>550.8872250415609</v>
      </c>
      <c r="O25" s="212">
        <v>412.00109675321067</v>
      </c>
      <c r="P25" s="239">
        <v>516.21271040548208</v>
      </c>
      <c r="Q25" s="241">
        <f>Q23/Q24</f>
        <v>2623.0678069981486</v>
      </c>
      <c r="R25" s="191" t="b">
        <v>1</v>
      </c>
    </row>
    <row r="26" spans="2:18" ht="15.75" customHeight="1" x14ac:dyDescent="0.25">
      <c r="B26" s="665" t="s">
        <v>248</v>
      </c>
      <c r="C26" s="667" t="s">
        <v>241</v>
      </c>
      <c r="D26" s="192" t="s">
        <v>43</v>
      </c>
      <c r="E26" s="193"/>
      <c r="F26" s="193"/>
      <c r="G26" s="193"/>
      <c r="H26" s="193"/>
      <c r="I26" s="193"/>
      <c r="J26" s="193"/>
      <c r="K26" s="193">
        <v>16066042.76</v>
      </c>
      <c r="L26" s="193">
        <v>39560654.110000007</v>
      </c>
      <c r="M26" s="193">
        <v>52008024.639999993</v>
      </c>
      <c r="N26" s="193">
        <v>74008790.870000005</v>
      </c>
      <c r="O26" s="193">
        <v>60159362.629999995</v>
      </c>
      <c r="P26" s="231">
        <v>86688010.439999983</v>
      </c>
      <c r="Q26" s="222">
        <f>SUM(E26:P26)</f>
        <v>328490885.44999999</v>
      </c>
      <c r="R26" s="191" t="b">
        <v>1</v>
      </c>
    </row>
    <row r="27" spans="2:18" x14ac:dyDescent="0.25">
      <c r="B27" s="665"/>
      <c r="C27" s="668"/>
      <c r="D27" s="195" t="s">
        <v>242</v>
      </c>
      <c r="E27" s="196"/>
      <c r="F27" s="196"/>
      <c r="G27" s="196"/>
      <c r="H27" s="196"/>
      <c r="I27" s="196"/>
      <c r="J27" s="196"/>
      <c r="K27" s="196">
        <v>4192.63</v>
      </c>
      <c r="L27" s="196">
        <v>121719.49</v>
      </c>
      <c r="M27" s="196">
        <v>117689.95</v>
      </c>
      <c r="N27" s="196">
        <v>257628.28000000003</v>
      </c>
      <c r="O27" s="196">
        <v>193158.1</v>
      </c>
      <c r="P27" s="232">
        <v>199563.18000000002</v>
      </c>
      <c r="Q27" s="223">
        <f t="shared" ref="Q27:Q34" si="6">SUM(E27:P27)</f>
        <v>893951.63000000012</v>
      </c>
      <c r="R27" s="191" t="b">
        <v>1</v>
      </c>
    </row>
    <row r="28" spans="2:18" x14ac:dyDescent="0.25">
      <c r="B28" s="665"/>
      <c r="C28" s="668"/>
      <c r="D28" s="195" t="s">
        <v>61</v>
      </c>
      <c r="E28" s="196"/>
      <c r="F28" s="196"/>
      <c r="G28" s="196"/>
      <c r="H28" s="196"/>
      <c r="I28" s="196"/>
      <c r="J28" s="196"/>
      <c r="K28" s="196">
        <v>19586.48</v>
      </c>
      <c r="L28" s="196">
        <v>37637.730000000003</v>
      </c>
      <c r="M28" s="196">
        <v>67601.39</v>
      </c>
      <c r="N28" s="196">
        <v>107855.37</v>
      </c>
      <c r="O28" s="196">
        <v>66138.33</v>
      </c>
      <c r="P28" s="232">
        <v>109977.88</v>
      </c>
      <c r="Q28" s="223">
        <f t="shared" si="6"/>
        <v>408797.18</v>
      </c>
      <c r="R28" s="191" t="b">
        <v>1</v>
      </c>
    </row>
    <row r="29" spans="2:18" ht="16" thickBot="1" x14ac:dyDescent="0.3">
      <c r="B29" s="665"/>
      <c r="C29" s="668"/>
      <c r="D29" s="198" t="s">
        <v>243</v>
      </c>
      <c r="E29" s="199"/>
      <c r="F29" s="199"/>
      <c r="G29" s="199"/>
      <c r="H29" s="199"/>
      <c r="I29" s="199"/>
      <c r="J29" s="199"/>
      <c r="K29" s="199">
        <v>986794.03</v>
      </c>
      <c r="L29" s="199">
        <v>952370.44</v>
      </c>
      <c r="M29" s="199">
        <v>951139.84000000008</v>
      </c>
      <c r="N29" s="199">
        <v>1124844.73</v>
      </c>
      <c r="O29" s="199">
        <v>1286433.21</v>
      </c>
      <c r="P29" s="233">
        <v>1547188.12</v>
      </c>
      <c r="Q29" s="224">
        <f t="shared" si="6"/>
        <v>6848770.3700000001</v>
      </c>
      <c r="R29" s="191" t="b">
        <v>1</v>
      </c>
    </row>
    <row r="30" spans="2:18" ht="16.5" hidden="1" thickTop="1" thickBot="1" x14ac:dyDescent="0.3">
      <c r="B30" s="665"/>
      <c r="C30" s="668"/>
      <c r="D30" s="201" t="s">
        <v>66</v>
      </c>
      <c r="E30" s="202"/>
      <c r="F30" s="202"/>
      <c r="G30" s="202"/>
      <c r="H30" s="202"/>
      <c r="I30" s="202"/>
      <c r="J30" s="202"/>
      <c r="K30" s="202">
        <v>0</v>
      </c>
      <c r="L30" s="202">
        <v>0</v>
      </c>
      <c r="M30" s="202">
        <v>0</v>
      </c>
      <c r="N30" s="202">
        <v>0</v>
      </c>
      <c r="O30" s="202">
        <v>0</v>
      </c>
      <c r="P30" s="234">
        <v>0</v>
      </c>
      <c r="Q30" s="225">
        <f t="shared" si="6"/>
        <v>0</v>
      </c>
      <c r="R30" s="191" t="b">
        <v>1</v>
      </c>
    </row>
    <row r="31" spans="2:18" ht="16.5" thickTop="1" thickBot="1" x14ac:dyDescent="0.3">
      <c r="B31" s="665"/>
      <c r="C31" s="669"/>
      <c r="D31" s="214" t="s">
        <v>244</v>
      </c>
      <c r="E31" s="215"/>
      <c r="F31" s="215"/>
      <c r="G31" s="215"/>
      <c r="H31" s="215"/>
      <c r="I31" s="215"/>
      <c r="J31" s="215"/>
      <c r="K31" s="204">
        <f t="shared" ref="K31:P31" si="7">SUM(K26:K30)</f>
        <v>17076615.900000002</v>
      </c>
      <c r="L31" s="204">
        <f t="shared" si="7"/>
        <v>40672381.770000003</v>
      </c>
      <c r="M31" s="204">
        <f t="shared" si="7"/>
        <v>53144455.82</v>
      </c>
      <c r="N31" s="204">
        <f t="shared" si="7"/>
        <v>75499119.250000015</v>
      </c>
      <c r="O31" s="204">
        <f t="shared" si="7"/>
        <v>61705092.269999996</v>
      </c>
      <c r="P31" s="235">
        <f t="shared" si="7"/>
        <v>88544739.61999999</v>
      </c>
      <c r="Q31" s="229">
        <f t="shared" si="6"/>
        <v>336642404.63</v>
      </c>
      <c r="R31" s="191" t="b">
        <v>1</v>
      </c>
    </row>
    <row r="32" spans="2:18" x14ac:dyDescent="0.25">
      <c r="B32" s="665"/>
      <c r="C32" s="670" t="s">
        <v>245</v>
      </c>
      <c r="D32" s="671"/>
      <c r="E32" s="205"/>
      <c r="F32" s="205"/>
      <c r="G32" s="205"/>
      <c r="H32" s="205"/>
      <c r="I32" s="205"/>
      <c r="J32" s="205"/>
      <c r="K32" s="196">
        <v>0</v>
      </c>
      <c r="L32" s="205">
        <v>0</v>
      </c>
      <c r="M32" s="205">
        <v>0</v>
      </c>
      <c r="N32" s="205">
        <v>0</v>
      </c>
      <c r="O32" s="205">
        <v>0</v>
      </c>
      <c r="P32" s="236">
        <v>0</v>
      </c>
      <c r="Q32" s="227">
        <f t="shared" si="6"/>
        <v>0</v>
      </c>
      <c r="R32" s="191" t="b">
        <v>1</v>
      </c>
    </row>
    <row r="33" spans="2:18" ht="16" thickBot="1" x14ac:dyDescent="0.3">
      <c r="B33" s="665"/>
      <c r="C33" s="672" t="s">
        <v>246</v>
      </c>
      <c r="D33" s="673"/>
      <c r="E33" s="199"/>
      <c r="F33" s="199"/>
      <c r="G33" s="199"/>
      <c r="H33" s="199"/>
      <c r="I33" s="199"/>
      <c r="J33" s="199"/>
      <c r="K33" s="199">
        <v>4944.5200000000004</v>
      </c>
      <c r="L33" s="199">
        <v>15261.19</v>
      </c>
      <c r="M33" s="199">
        <v>29764.68</v>
      </c>
      <c r="N33" s="199">
        <v>39866.51</v>
      </c>
      <c r="O33" s="199">
        <v>72776.710000000006</v>
      </c>
      <c r="P33" s="233">
        <v>97514.91</v>
      </c>
      <c r="Q33" s="224">
        <f t="shared" si="6"/>
        <v>260128.52</v>
      </c>
      <c r="R33" s="191" t="b">
        <v>1</v>
      </c>
    </row>
    <row r="34" spans="2:18" ht="16" thickTop="1" x14ac:dyDescent="0.25">
      <c r="B34" s="665"/>
      <c r="C34" s="670" t="s">
        <v>109</v>
      </c>
      <c r="D34" s="671"/>
      <c r="E34" s="207"/>
      <c r="F34" s="207"/>
      <c r="G34" s="207"/>
      <c r="H34" s="207"/>
      <c r="I34" s="207"/>
      <c r="J34" s="207"/>
      <c r="K34" s="207">
        <f t="shared" ref="K34:P34" si="8">K31+K32+K33</f>
        <v>17081560.420000002</v>
      </c>
      <c r="L34" s="207">
        <f t="shared" si="8"/>
        <v>40687642.960000001</v>
      </c>
      <c r="M34" s="207">
        <f t="shared" si="8"/>
        <v>53174220.5</v>
      </c>
      <c r="N34" s="207">
        <f t="shared" si="8"/>
        <v>75538985.76000002</v>
      </c>
      <c r="O34" s="207">
        <f t="shared" si="8"/>
        <v>61777868.979999997</v>
      </c>
      <c r="P34" s="237">
        <f t="shared" si="8"/>
        <v>88642254.529999986</v>
      </c>
      <c r="Q34" s="227">
        <f t="shared" si="6"/>
        <v>336902533.14999998</v>
      </c>
      <c r="R34" s="191" t="b">
        <v>1</v>
      </c>
    </row>
    <row r="35" spans="2:18" x14ac:dyDescent="0.25">
      <c r="B35" s="665"/>
      <c r="C35" s="674" t="s">
        <v>101</v>
      </c>
      <c r="D35" s="675"/>
      <c r="E35" s="208"/>
      <c r="F35" s="208"/>
      <c r="G35" s="208"/>
      <c r="H35" s="208"/>
      <c r="I35" s="208"/>
      <c r="J35" s="208"/>
      <c r="K35" s="208">
        <v>113587</v>
      </c>
      <c r="L35" s="208">
        <v>122589</v>
      </c>
      <c r="M35" s="208">
        <v>135719</v>
      </c>
      <c r="N35" s="208">
        <v>161505</v>
      </c>
      <c r="O35" s="208">
        <v>174589</v>
      </c>
      <c r="P35" s="238">
        <v>195453</v>
      </c>
      <c r="Q35" s="228">
        <f>AVERAGE(E35:P35)</f>
        <v>150573.66666666666</v>
      </c>
      <c r="R35" s="191" t="b">
        <v>1</v>
      </c>
    </row>
    <row r="36" spans="2:18" ht="16" thickBot="1" x14ac:dyDescent="0.3">
      <c r="B36" s="666"/>
      <c r="C36" s="676" t="s">
        <v>247</v>
      </c>
      <c r="D36" s="677"/>
      <c r="E36" s="210"/>
      <c r="F36" s="211"/>
      <c r="G36" s="211"/>
      <c r="H36" s="211"/>
      <c r="I36" s="211"/>
      <c r="J36" s="211"/>
      <c r="K36" s="212">
        <v>150.38305809643711</v>
      </c>
      <c r="L36" s="212">
        <v>331.90288655589001</v>
      </c>
      <c r="M36" s="212">
        <v>391.79643601853832</v>
      </c>
      <c r="N36" s="212">
        <v>467.71917748676526</v>
      </c>
      <c r="O36" s="212">
        <v>353.84743013591918</v>
      </c>
      <c r="P36" s="239">
        <v>453.52209753751532</v>
      </c>
      <c r="Q36" s="241">
        <f>Q34/Q35</f>
        <v>2237.4598467859587</v>
      </c>
      <c r="R36" s="191" t="b">
        <v>1</v>
      </c>
    </row>
    <row r="37" spans="2:18" x14ac:dyDescent="0.25">
      <c r="B37" s="678" t="s">
        <v>24</v>
      </c>
      <c r="C37" s="678"/>
      <c r="D37" s="678"/>
      <c r="E37" s="678"/>
      <c r="F37" s="678"/>
      <c r="G37" s="678"/>
      <c r="H37" s="678"/>
      <c r="I37" s="678"/>
      <c r="J37" s="678"/>
      <c r="K37" s="678"/>
      <c r="L37" s="678"/>
      <c r="M37" s="678"/>
      <c r="N37" s="678"/>
      <c r="O37" s="678"/>
      <c r="P37" s="678"/>
      <c r="Q37" s="678"/>
    </row>
    <row r="38" spans="2:18" x14ac:dyDescent="0.25">
      <c r="B38" s="679" t="s">
        <v>249</v>
      </c>
      <c r="C38" s="679"/>
      <c r="D38" s="679"/>
      <c r="E38" s="679"/>
      <c r="F38" s="679"/>
      <c r="G38" s="679"/>
      <c r="H38" s="679"/>
      <c r="I38" s="679"/>
      <c r="J38" s="679"/>
      <c r="K38" s="679"/>
      <c r="L38" s="679"/>
      <c r="M38" s="679"/>
      <c r="N38" s="679"/>
      <c r="O38" s="679"/>
      <c r="P38" s="679"/>
      <c r="Q38" s="679"/>
    </row>
    <row r="39" spans="2:18" x14ac:dyDescent="0.25">
      <c r="B39" s="680" t="s">
        <v>254</v>
      </c>
      <c r="C39" s="680"/>
      <c r="D39" s="680"/>
      <c r="E39" s="680"/>
      <c r="F39" s="680"/>
      <c r="G39" s="680"/>
      <c r="H39" s="680"/>
      <c r="I39" s="680"/>
      <c r="J39" s="680"/>
      <c r="K39" s="680"/>
      <c r="L39" s="680"/>
      <c r="M39" s="680"/>
      <c r="N39" s="680"/>
      <c r="O39" s="680"/>
      <c r="P39" s="680"/>
      <c r="Q39" s="680"/>
    </row>
    <row r="41" spans="2:18" ht="16" thickBot="1" x14ac:dyDescent="0.3">
      <c r="B41" s="661" t="s">
        <v>251</v>
      </c>
      <c r="C41" s="661"/>
      <c r="D41" s="661"/>
      <c r="E41" s="661"/>
      <c r="F41" s="661"/>
      <c r="G41" s="661"/>
      <c r="H41" s="661"/>
      <c r="I41" s="661"/>
      <c r="J41" s="661"/>
      <c r="K41" s="661"/>
      <c r="L41" s="661"/>
      <c r="M41" s="661"/>
      <c r="N41" s="661"/>
      <c r="O41" s="661"/>
      <c r="P41" s="661"/>
      <c r="Q41" s="661"/>
    </row>
    <row r="42" spans="2:18" ht="16" thickBot="1" x14ac:dyDescent="0.3">
      <c r="B42" s="187" t="s">
        <v>238</v>
      </c>
      <c r="C42" s="662" t="s">
        <v>42</v>
      </c>
      <c r="D42" s="663"/>
      <c r="E42" s="188">
        <v>41821</v>
      </c>
      <c r="F42" s="189">
        <v>41852</v>
      </c>
      <c r="G42" s="189">
        <v>41883</v>
      </c>
      <c r="H42" s="189">
        <v>41913</v>
      </c>
      <c r="I42" s="189">
        <v>41944</v>
      </c>
      <c r="J42" s="189">
        <v>41974</v>
      </c>
      <c r="K42" s="189">
        <v>42005</v>
      </c>
      <c r="L42" s="189">
        <v>42036</v>
      </c>
      <c r="M42" s="189">
        <v>42064</v>
      </c>
      <c r="N42" s="189">
        <v>42095</v>
      </c>
      <c r="O42" s="189">
        <v>42125</v>
      </c>
      <c r="P42" s="230">
        <v>42156</v>
      </c>
      <c r="Q42" s="221" t="s">
        <v>252</v>
      </c>
    </row>
    <row r="43" spans="2:18" x14ac:dyDescent="0.25">
      <c r="B43" s="664" t="s">
        <v>240</v>
      </c>
      <c r="C43" s="667" t="s">
        <v>241</v>
      </c>
      <c r="D43" s="192" t="s">
        <v>43</v>
      </c>
      <c r="E43" s="193">
        <v>10521204.800000001</v>
      </c>
      <c r="F43" s="193">
        <v>11585142.010000002</v>
      </c>
      <c r="G43" s="193">
        <v>15624406.999999998</v>
      </c>
      <c r="H43" s="193">
        <v>12583815.389999999</v>
      </c>
      <c r="I43" s="193">
        <v>14215137.32</v>
      </c>
      <c r="J43" s="193">
        <v>16876867.440000001</v>
      </c>
      <c r="K43" s="193">
        <v>14920688.179999998</v>
      </c>
      <c r="L43" s="193">
        <v>16324691.770000001</v>
      </c>
      <c r="M43" s="193">
        <v>19481027.319999997</v>
      </c>
      <c r="N43" s="193">
        <v>14121506.749999998</v>
      </c>
      <c r="O43" s="193">
        <v>10832232</v>
      </c>
      <c r="P43" s="231">
        <v>8338166.6699999981</v>
      </c>
      <c r="Q43" s="222">
        <f>SUM(E43:P43)</f>
        <v>165424886.64999998</v>
      </c>
      <c r="R43" s="191" t="b">
        <v>1</v>
      </c>
    </row>
    <row r="44" spans="2:18" x14ac:dyDescent="0.25">
      <c r="B44" s="665"/>
      <c r="C44" s="668"/>
      <c r="D44" s="195" t="s">
        <v>242</v>
      </c>
      <c r="E44" s="196">
        <v>23031.040000000001</v>
      </c>
      <c r="F44" s="196">
        <v>17529.3</v>
      </c>
      <c r="G44" s="196">
        <v>10896.75</v>
      </c>
      <c r="H44" s="196">
        <v>8885.0499999999993</v>
      </c>
      <c r="I44" s="196">
        <v>11632.64</v>
      </c>
      <c r="J44" s="196">
        <v>39414.019999999997</v>
      </c>
      <c r="K44" s="196">
        <v>18382.77</v>
      </c>
      <c r="L44" s="196">
        <v>18988.990000000002</v>
      </c>
      <c r="M44" s="196">
        <v>26793.01</v>
      </c>
      <c r="N44" s="196">
        <v>13480.17</v>
      </c>
      <c r="O44" s="196">
        <v>5047.38</v>
      </c>
      <c r="P44" s="232">
        <v>3560.06</v>
      </c>
      <c r="Q44" s="223">
        <f t="shared" ref="Q44:Q51" si="9">SUM(E44:P44)</f>
        <v>197641.18000000002</v>
      </c>
      <c r="R44" s="191" t="b">
        <v>1</v>
      </c>
    </row>
    <row r="45" spans="2:18" x14ac:dyDescent="0.25">
      <c r="B45" s="665"/>
      <c r="C45" s="668"/>
      <c r="D45" s="195" t="s">
        <v>61</v>
      </c>
      <c r="E45" s="196">
        <v>0</v>
      </c>
      <c r="F45" s="196">
        <v>0</v>
      </c>
      <c r="G45" s="196">
        <v>0</v>
      </c>
      <c r="H45" s="196">
        <v>0</v>
      </c>
      <c r="I45" s="196">
        <v>3208.66</v>
      </c>
      <c r="J45" s="196">
        <v>3419.68</v>
      </c>
      <c r="K45" s="196">
        <v>3208.66</v>
      </c>
      <c r="L45" s="196">
        <v>1377.34</v>
      </c>
      <c r="M45" s="196">
        <v>17303.490000000002</v>
      </c>
      <c r="N45" s="196">
        <v>5343.75</v>
      </c>
      <c r="O45" s="196">
        <v>6648.57</v>
      </c>
      <c r="P45" s="232">
        <v>0</v>
      </c>
      <c r="Q45" s="223">
        <f t="shared" si="9"/>
        <v>40510.15</v>
      </c>
      <c r="R45" s="191" t="b">
        <v>1</v>
      </c>
    </row>
    <row r="46" spans="2:18" ht="16" thickBot="1" x14ac:dyDescent="0.3">
      <c r="B46" s="665"/>
      <c r="C46" s="668"/>
      <c r="D46" s="198" t="s">
        <v>243</v>
      </c>
      <c r="E46" s="199">
        <v>446344.44</v>
      </c>
      <c r="F46" s="199">
        <v>450337.01</v>
      </c>
      <c r="G46" s="199">
        <v>524404.22</v>
      </c>
      <c r="H46" s="199">
        <v>488971.95</v>
      </c>
      <c r="I46" s="199">
        <v>500374.87</v>
      </c>
      <c r="J46" s="199">
        <v>493332.96</v>
      </c>
      <c r="K46" s="199">
        <v>482464.63</v>
      </c>
      <c r="L46" s="199">
        <v>502387.01</v>
      </c>
      <c r="M46" s="199">
        <v>519291.09</v>
      </c>
      <c r="N46" s="199">
        <v>489246.82</v>
      </c>
      <c r="O46" s="199">
        <v>380141.69</v>
      </c>
      <c r="P46" s="233">
        <v>311797.59000000003</v>
      </c>
      <c r="Q46" s="224">
        <f t="shared" si="9"/>
        <v>5589094.2800000003</v>
      </c>
      <c r="R46" s="191" t="b">
        <v>1</v>
      </c>
    </row>
    <row r="47" spans="2:18" ht="17.25" hidden="1" customHeight="1" thickTop="1" thickBot="1" x14ac:dyDescent="0.3">
      <c r="B47" s="665"/>
      <c r="C47" s="668"/>
      <c r="D47" s="201" t="s">
        <v>66</v>
      </c>
      <c r="E47" s="202">
        <v>0</v>
      </c>
      <c r="F47" s="202">
        <v>0</v>
      </c>
      <c r="G47" s="202">
        <v>0</v>
      </c>
      <c r="H47" s="202">
        <v>0</v>
      </c>
      <c r="I47" s="202">
        <v>0</v>
      </c>
      <c r="J47" s="202">
        <v>0</v>
      </c>
      <c r="K47" s="202">
        <v>0</v>
      </c>
      <c r="L47" s="202">
        <v>0</v>
      </c>
      <c r="M47" s="202">
        <v>0</v>
      </c>
      <c r="N47" s="202">
        <v>0</v>
      </c>
      <c r="O47" s="202">
        <v>0</v>
      </c>
      <c r="P47" s="234">
        <v>0</v>
      </c>
      <c r="Q47" s="225">
        <f t="shared" si="9"/>
        <v>0</v>
      </c>
      <c r="R47" s="191" t="b">
        <v>1</v>
      </c>
    </row>
    <row r="48" spans="2:18" ht="16.5" thickTop="1" thickBot="1" x14ac:dyDescent="0.3">
      <c r="B48" s="665"/>
      <c r="C48" s="669"/>
      <c r="D48" s="214" t="s">
        <v>244</v>
      </c>
      <c r="E48" s="204">
        <f t="shared" ref="E48:P48" si="10">SUM(E43:E47)</f>
        <v>10990580.279999999</v>
      </c>
      <c r="F48" s="215">
        <f t="shared" si="10"/>
        <v>12053008.320000002</v>
      </c>
      <c r="G48" s="215">
        <f t="shared" si="10"/>
        <v>16159707.969999999</v>
      </c>
      <c r="H48" s="215">
        <f t="shared" si="10"/>
        <v>13081672.389999999</v>
      </c>
      <c r="I48" s="215">
        <f t="shared" si="10"/>
        <v>14730353.49</v>
      </c>
      <c r="J48" s="215">
        <f t="shared" si="10"/>
        <v>17413034.100000001</v>
      </c>
      <c r="K48" s="215">
        <f t="shared" si="10"/>
        <v>15424744.239999998</v>
      </c>
      <c r="L48" s="215">
        <f t="shared" si="10"/>
        <v>16847445.110000003</v>
      </c>
      <c r="M48" s="215">
        <f t="shared" si="10"/>
        <v>20044414.909999996</v>
      </c>
      <c r="N48" s="215">
        <f t="shared" si="10"/>
        <v>14629577.489999998</v>
      </c>
      <c r="O48" s="215">
        <f t="shared" si="10"/>
        <v>11224069.640000001</v>
      </c>
      <c r="P48" s="240">
        <f t="shared" si="10"/>
        <v>8653524.3199999984</v>
      </c>
      <c r="Q48" s="229">
        <f>SUM(E48:P48)</f>
        <v>171252132.25999999</v>
      </c>
      <c r="R48" s="191" t="b">
        <v>1</v>
      </c>
    </row>
    <row r="49" spans="2:18" x14ac:dyDescent="0.25">
      <c r="B49" s="665"/>
      <c r="C49" s="670" t="s">
        <v>245</v>
      </c>
      <c r="D49" s="671"/>
      <c r="E49" s="196">
        <v>232727.94</v>
      </c>
      <c r="F49" s="205">
        <v>132988.91</v>
      </c>
      <c r="G49" s="205">
        <v>47831.03</v>
      </c>
      <c r="H49" s="205">
        <v>0</v>
      </c>
      <c r="I49" s="205">
        <v>0</v>
      </c>
      <c r="J49" s="205">
        <v>0</v>
      </c>
      <c r="K49" s="205">
        <v>0</v>
      </c>
      <c r="L49" s="205">
        <v>0</v>
      </c>
      <c r="M49" s="205">
        <v>-4241.03</v>
      </c>
      <c r="N49" s="205">
        <v>0</v>
      </c>
      <c r="O49" s="205">
        <v>0</v>
      </c>
      <c r="P49" s="236">
        <v>-120.42</v>
      </c>
      <c r="Q49" s="227">
        <f t="shared" si="9"/>
        <v>409186.43</v>
      </c>
      <c r="R49" s="191" t="b">
        <v>1</v>
      </c>
    </row>
    <row r="50" spans="2:18" ht="16" thickBot="1" x14ac:dyDescent="0.3">
      <c r="B50" s="665"/>
      <c r="C50" s="672" t="s">
        <v>246</v>
      </c>
      <c r="D50" s="673"/>
      <c r="E50" s="199">
        <v>360</v>
      </c>
      <c r="F50" s="199">
        <v>0</v>
      </c>
      <c r="G50" s="199">
        <v>4636.32</v>
      </c>
      <c r="H50" s="199">
        <v>400</v>
      </c>
      <c r="I50" s="199">
        <v>2434.16</v>
      </c>
      <c r="J50" s="199">
        <v>4737.3599999999997</v>
      </c>
      <c r="K50" s="199">
        <v>3463.2</v>
      </c>
      <c r="L50" s="199">
        <v>2866.95</v>
      </c>
      <c r="M50" s="199">
        <v>3411.72</v>
      </c>
      <c r="N50" s="199">
        <v>3676.01</v>
      </c>
      <c r="O50" s="199">
        <v>18270.759999999998</v>
      </c>
      <c r="P50" s="233">
        <v>3199.88</v>
      </c>
      <c r="Q50" s="224">
        <f t="shared" si="9"/>
        <v>47456.359999999993</v>
      </c>
      <c r="R50" s="191" t="b">
        <v>1</v>
      </c>
    </row>
    <row r="51" spans="2:18" ht="16" thickTop="1" x14ac:dyDescent="0.25">
      <c r="B51" s="665"/>
      <c r="C51" s="670" t="s">
        <v>109</v>
      </c>
      <c r="D51" s="671"/>
      <c r="E51" s="207">
        <f>E48+E49+E50</f>
        <v>11223668.219999999</v>
      </c>
      <c r="F51" s="207">
        <f t="shared" ref="F51:P51" si="11">F48+F49+F50</f>
        <v>12185997.230000002</v>
      </c>
      <c r="G51" s="207">
        <f t="shared" si="11"/>
        <v>16212175.319999998</v>
      </c>
      <c r="H51" s="207">
        <f t="shared" si="11"/>
        <v>13082072.389999999</v>
      </c>
      <c r="I51" s="207">
        <f t="shared" si="11"/>
        <v>14732787.65</v>
      </c>
      <c r="J51" s="207">
        <f t="shared" si="11"/>
        <v>17417771.460000001</v>
      </c>
      <c r="K51" s="207">
        <f t="shared" si="11"/>
        <v>15428207.439999998</v>
      </c>
      <c r="L51" s="207">
        <f t="shared" si="11"/>
        <v>16850312.060000002</v>
      </c>
      <c r="M51" s="207">
        <f t="shared" si="11"/>
        <v>20043585.599999994</v>
      </c>
      <c r="N51" s="207">
        <f t="shared" si="11"/>
        <v>14633253.499999998</v>
      </c>
      <c r="O51" s="207">
        <f t="shared" si="11"/>
        <v>11242340.4</v>
      </c>
      <c r="P51" s="237">
        <f t="shared" si="11"/>
        <v>8656603.7799999993</v>
      </c>
      <c r="Q51" s="227">
        <f t="shared" si="9"/>
        <v>171708775.05000001</v>
      </c>
      <c r="R51" s="191" t="b">
        <v>1</v>
      </c>
    </row>
    <row r="52" spans="2:18" x14ac:dyDescent="0.25">
      <c r="B52" s="665"/>
      <c r="C52" s="674" t="s">
        <v>101</v>
      </c>
      <c r="D52" s="675"/>
      <c r="E52" s="208">
        <v>57057</v>
      </c>
      <c r="F52" s="208">
        <v>57086</v>
      </c>
      <c r="G52" s="208">
        <v>60380</v>
      </c>
      <c r="H52" s="208">
        <v>60321</v>
      </c>
      <c r="I52" s="208">
        <v>65052</v>
      </c>
      <c r="J52" s="208">
        <v>68416</v>
      </c>
      <c r="K52" s="208">
        <v>65196</v>
      </c>
      <c r="L52" s="208">
        <v>73234</v>
      </c>
      <c r="M52" s="208">
        <v>72226</v>
      </c>
      <c r="N52" s="208">
        <v>63800</v>
      </c>
      <c r="O52" s="208">
        <v>50488</v>
      </c>
      <c r="P52" s="238">
        <v>63482</v>
      </c>
      <c r="Q52" s="228">
        <f>AVERAGE(E52:P52)</f>
        <v>63061.5</v>
      </c>
      <c r="R52" s="191" t="b">
        <v>1</v>
      </c>
    </row>
    <row r="53" spans="2:18" ht="16" thickBot="1" x14ac:dyDescent="0.3">
      <c r="B53" s="666"/>
      <c r="C53" s="676" t="s">
        <v>247</v>
      </c>
      <c r="D53" s="677"/>
      <c r="E53" s="212">
        <v>196.70975024975021</v>
      </c>
      <c r="F53" s="211">
        <v>213.46735153978213</v>
      </c>
      <c r="G53" s="211">
        <v>268.50240675720437</v>
      </c>
      <c r="H53" s="211">
        <v>216.87426252880422</v>
      </c>
      <c r="I53" s="211">
        <v>226.47708986656829</v>
      </c>
      <c r="J53" s="211">
        <v>254.58622924462117</v>
      </c>
      <c r="K53" s="212">
        <v>236.64346647033557</v>
      </c>
      <c r="L53" s="212">
        <v>230.08864816888334</v>
      </c>
      <c r="M53" s="212">
        <v>277.5120538310303</v>
      </c>
      <c r="N53" s="212">
        <v>229.36134012539182</v>
      </c>
      <c r="O53" s="212">
        <v>222.67351449849471</v>
      </c>
      <c r="P53" s="239">
        <v>136.36312309000976</v>
      </c>
      <c r="Q53" s="241">
        <f>Q51/Q52</f>
        <v>2722.8780642705933</v>
      </c>
      <c r="R53" s="191" t="b">
        <v>1</v>
      </c>
    </row>
    <row r="54" spans="2:18" x14ac:dyDescent="0.25">
      <c r="B54" s="664" t="s">
        <v>117</v>
      </c>
      <c r="C54" s="667" t="s">
        <v>241</v>
      </c>
      <c r="D54" s="192" t="s">
        <v>43</v>
      </c>
      <c r="E54" s="193">
        <v>56430010.25</v>
      </c>
      <c r="F54" s="193">
        <v>62761944.829999991</v>
      </c>
      <c r="G54" s="193">
        <v>81075480.409999996</v>
      </c>
      <c r="H54" s="193">
        <v>62411649.480000012</v>
      </c>
      <c r="I54" s="193">
        <v>71194220.799999997</v>
      </c>
      <c r="J54" s="193">
        <v>83632427.960000008</v>
      </c>
      <c r="K54" s="193">
        <v>73653258.140000001</v>
      </c>
      <c r="L54" s="193">
        <v>82350182.660000026</v>
      </c>
      <c r="M54" s="193">
        <v>99473678.299999997</v>
      </c>
      <c r="N54" s="193">
        <v>84240550.25999999</v>
      </c>
      <c r="O54" s="193">
        <v>93655776.040000007</v>
      </c>
      <c r="P54" s="231">
        <v>120756203.25999999</v>
      </c>
      <c r="Q54" s="222">
        <f>SUM(E54:P54)</f>
        <v>971635382.38999987</v>
      </c>
      <c r="R54" s="191" t="b">
        <v>1</v>
      </c>
    </row>
    <row r="55" spans="2:18" x14ac:dyDescent="0.25">
      <c r="B55" s="665"/>
      <c r="C55" s="668"/>
      <c r="D55" s="195" t="s">
        <v>242</v>
      </c>
      <c r="E55" s="196">
        <v>189936.38</v>
      </c>
      <c r="F55" s="196">
        <v>150435.92000000001</v>
      </c>
      <c r="G55" s="196">
        <v>246471.26</v>
      </c>
      <c r="H55" s="196">
        <v>229524.43999999997</v>
      </c>
      <c r="I55" s="196">
        <v>188685.4</v>
      </c>
      <c r="J55" s="196">
        <v>215599.18</v>
      </c>
      <c r="K55" s="196">
        <v>234261.79</v>
      </c>
      <c r="L55" s="196">
        <v>197098.47</v>
      </c>
      <c r="M55" s="196">
        <v>264124.79999999999</v>
      </c>
      <c r="N55" s="196">
        <v>284300.26</v>
      </c>
      <c r="O55" s="196">
        <v>250403.5</v>
      </c>
      <c r="P55" s="232">
        <v>294829.24</v>
      </c>
      <c r="Q55" s="223">
        <f t="shared" ref="Q55:Q62" si="12">SUM(E55:P55)</f>
        <v>2745670.6400000006</v>
      </c>
      <c r="R55" s="191" t="b">
        <v>1</v>
      </c>
    </row>
    <row r="56" spans="2:18" x14ac:dyDescent="0.25">
      <c r="B56" s="665"/>
      <c r="C56" s="668"/>
      <c r="D56" s="195" t="s">
        <v>61</v>
      </c>
      <c r="E56" s="196">
        <v>101087.55</v>
      </c>
      <c r="F56" s="196">
        <v>79024.789999999994</v>
      </c>
      <c r="G56" s="196">
        <v>117758.34</v>
      </c>
      <c r="H56" s="196">
        <v>162896.26999999999</v>
      </c>
      <c r="I56" s="196">
        <v>141408.59</v>
      </c>
      <c r="J56" s="196">
        <v>119792.31</v>
      </c>
      <c r="K56" s="196">
        <v>185185.92000000001</v>
      </c>
      <c r="L56" s="196">
        <v>147677.29</v>
      </c>
      <c r="M56" s="196">
        <v>120704.03</v>
      </c>
      <c r="N56" s="196">
        <v>99615.2</v>
      </c>
      <c r="O56" s="196">
        <v>76993.06</v>
      </c>
      <c r="P56" s="232">
        <v>214626.49</v>
      </c>
      <c r="Q56" s="223">
        <f t="shared" si="12"/>
        <v>1566769.8399999999</v>
      </c>
      <c r="R56" s="191" t="b">
        <v>1</v>
      </c>
    </row>
    <row r="57" spans="2:18" ht="16" thickBot="1" x14ac:dyDescent="0.3">
      <c r="B57" s="665"/>
      <c r="C57" s="668"/>
      <c r="D57" s="198" t="s">
        <v>243</v>
      </c>
      <c r="E57" s="199">
        <v>1321931.1399999999</v>
      </c>
      <c r="F57" s="199">
        <v>1389322.21</v>
      </c>
      <c r="G57" s="199">
        <v>1538203.32</v>
      </c>
      <c r="H57" s="199">
        <v>1491058.01</v>
      </c>
      <c r="I57" s="199">
        <v>1501150.15</v>
      </c>
      <c r="J57" s="199">
        <v>1488698.58</v>
      </c>
      <c r="K57" s="199">
        <v>1527792.79</v>
      </c>
      <c r="L57" s="199">
        <v>1569509.75</v>
      </c>
      <c r="M57" s="199">
        <v>1663201.68</v>
      </c>
      <c r="N57" s="199">
        <v>1816328.24</v>
      </c>
      <c r="O57" s="199">
        <v>2055374.69</v>
      </c>
      <c r="P57" s="233">
        <v>2172677.2799999998</v>
      </c>
      <c r="Q57" s="224">
        <f t="shared" si="12"/>
        <v>19535247.84</v>
      </c>
      <c r="R57" s="191" t="b">
        <v>1</v>
      </c>
    </row>
    <row r="58" spans="2:18" ht="16.5" hidden="1" thickTop="1" thickBot="1" x14ac:dyDescent="0.3">
      <c r="B58" s="665"/>
      <c r="C58" s="668"/>
      <c r="D58" s="201" t="s">
        <v>66</v>
      </c>
      <c r="E58" s="202">
        <v>0</v>
      </c>
      <c r="F58" s="202">
        <v>0</v>
      </c>
      <c r="G58" s="202">
        <v>0</v>
      </c>
      <c r="H58" s="202">
        <v>0</v>
      </c>
      <c r="I58" s="202">
        <v>0</v>
      </c>
      <c r="J58" s="202">
        <v>0</v>
      </c>
      <c r="K58" s="202">
        <v>0</v>
      </c>
      <c r="L58" s="202">
        <v>0</v>
      </c>
      <c r="M58" s="202">
        <v>0</v>
      </c>
      <c r="N58" s="202">
        <v>0</v>
      </c>
      <c r="O58" s="202">
        <v>0</v>
      </c>
      <c r="P58" s="234">
        <v>0</v>
      </c>
      <c r="Q58" s="225">
        <f t="shared" si="12"/>
        <v>0</v>
      </c>
      <c r="R58" s="191" t="b">
        <v>1</v>
      </c>
    </row>
    <row r="59" spans="2:18" ht="16.5" thickTop="1" thickBot="1" x14ac:dyDescent="0.3">
      <c r="B59" s="665"/>
      <c r="C59" s="669"/>
      <c r="D59" s="214" t="s">
        <v>244</v>
      </c>
      <c r="E59" s="204">
        <f>SUM(E54:E58)</f>
        <v>58042965.32</v>
      </c>
      <c r="F59" s="215">
        <f t="shared" ref="F59:P59" si="13">SUM(F54:F58)</f>
        <v>64380727.749999993</v>
      </c>
      <c r="G59" s="215">
        <f t="shared" si="13"/>
        <v>82977913.329999998</v>
      </c>
      <c r="H59" s="215">
        <f t="shared" si="13"/>
        <v>64295128.20000001</v>
      </c>
      <c r="I59" s="215">
        <f t="shared" si="13"/>
        <v>73025464.940000013</v>
      </c>
      <c r="J59" s="215">
        <f t="shared" si="13"/>
        <v>85456518.030000016</v>
      </c>
      <c r="K59" s="215">
        <f t="shared" si="13"/>
        <v>75600498.640000015</v>
      </c>
      <c r="L59" s="215">
        <f t="shared" si="13"/>
        <v>84264468.170000032</v>
      </c>
      <c r="M59" s="215">
        <f t="shared" si="13"/>
        <v>101521708.81</v>
      </c>
      <c r="N59" s="215">
        <f t="shared" si="13"/>
        <v>86440793.959999993</v>
      </c>
      <c r="O59" s="215">
        <f t="shared" si="13"/>
        <v>96038547.290000007</v>
      </c>
      <c r="P59" s="240">
        <f t="shared" si="13"/>
        <v>123438336.26999998</v>
      </c>
      <c r="Q59" s="229">
        <f t="shared" si="12"/>
        <v>995483070.71000004</v>
      </c>
      <c r="R59" s="191" t="b">
        <v>1</v>
      </c>
    </row>
    <row r="60" spans="2:18" x14ac:dyDescent="0.25">
      <c r="B60" s="665"/>
      <c r="C60" s="670" t="s">
        <v>245</v>
      </c>
      <c r="D60" s="671"/>
      <c r="E60" s="196">
        <v>1347917.34</v>
      </c>
      <c r="F60" s="205">
        <v>300323.59999999998</v>
      </c>
      <c r="G60" s="205">
        <v>88468.1</v>
      </c>
      <c r="H60" s="205">
        <v>0</v>
      </c>
      <c r="I60" s="205">
        <v>0</v>
      </c>
      <c r="J60" s="205">
        <v>0</v>
      </c>
      <c r="K60" s="205">
        <v>0</v>
      </c>
      <c r="L60" s="205">
        <v>0</v>
      </c>
      <c r="M60" s="205">
        <v>-114734.05</v>
      </c>
      <c r="N60" s="205">
        <v>0</v>
      </c>
      <c r="O60" s="205">
        <v>0</v>
      </c>
      <c r="P60" s="236">
        <v>-8389.17</v>
      </c>
      <c r="Q60" s="227">
        <f t="shared" si="12"/>
        <v>1613585.82</v>
      </c>
      <c r="R60" s="191" t="b">
        <v>1</v>
      </c>
    </row>
    <row r="61" spans="2:18" ht="16" thickBot="1" x14ac:dyDescent="0.3">
      <c r="B61" s="665"/>
      <c r="C61" s="672" t="s">
        <v>246</v>
      </c>
      <c r="D61" s="673"/>
      <c r="E61" s="199">
        <v>67618.789999999994</v>
      </c>
      <c r="F61" s="199">
        <v>75719.360000000001</v>
      </c>
      <c r="G61" s="199">
        <v>94344.12</v>
      </c>
      <c r="H61" s="199">
        <v>50475.35</v>
      </c>
      <c r="I61" s="199">
        <v>100653.75999999999</v>
      </c>
      <c r="J61" s="199">
        <v>127096.27</v>
      </c>
      <c r="K61" s="199">
        <v>70911.37</v>
      </c>
      <c r="L61" s="199">
        <v>110351.64</v>
      </c>
      <c r="M61" s="199">
        <v>117585.95</v>
      </c>
      <c r="N61" s="199">
        <v>122940.18</v>
      </c>
      <c r="O61" s="199">
        <v>154102.35</v>
      </c>
      <c r="P61" s="233">
        <v>118754.35</v>
      </c>
      <c r="Q61" s="224">
        <f t="shared" si="12"/>
        <v>1210553.4900000002</v>
      </c>
      <c r="R61" s="191" t="b">
        <v>1</v>
      </c>
    </row>
    <row r="62" spans="2:18" ht="16" thickTop="1" x14ac:dyDescent="0.25">
      <c r="B62" s="665"/>
      <c r="C62" s="670" t="s">
        <v>109</v>
      </c>
      <c r="D62" s="671"/>
      <c r="E62" s="207">
        <f>E59+E60+E61</f>
        <v>59458501.450000003</v>
      </c>
      <c r="F62" s="207">
        <f t="shared" ref="F62:P62" si="14">F59+F60+F61</f>
        <v>64756770.709999993</v>
      </c>
      <c r="G62" s="207">
        <f t="shared" si="14"/>
        <v>83160725.549999997</v>
      </c>
      <c r="H62" s="207">
        <f t="shared" si="14"/>
        <v>64345603.550000012</v>
      </c>
      <c r="I62" s="207">
        <f t="shared" si="14"/>
        <v>73126118.700000018</v>
      </c>
      <c r="J62" s="207">
        <f t="shared" si="14"/>
        <v>85583614.300000012</v>
      </c>
      <c r="K62" s="207">
        <f t="shared" si="14"/>
        <v>75671410.01000002</v>
      </c>
      <c r="L62" s="207">
        <f t="shared" si="14"/>
        <v>84374819.810000032</v>
      </c>
      <c r="M62" s="207">
        <f t="shared" si="14"/>
        <v>101524560.71000001</v>
      </c>
      <c r="N62" s="207">
        <f t="shared" si="14"/>
        <v>86563734.140000001</v>
      </c>
      <c r="O62" s="207">
        <f t="shared" si="14"/>
        <v>96192649.640000001</v>
      </c>
      <c r="P62" s="237">
        <f t="shared" si="14"/>
        <v>123548701.44999997</v>
      </c>
      <c r="Q62" s="227">
        <f t="shared" si="12"/>
        <v>998307210.0200001</v>
      </c>
      <c r="R62" s="191" t="b">
        <v>1</v>
      </c>
    </row>
    <row r="63" spans="2:18" x14ac:dyDescent="0.25">
      <c r="B63" s="665"/>
      <c r="C63" s="674" t="s">
        <v>101</v>
      </c>
      <c r="D63" s="675"/>
      <c r="E63" s="208">
        <v>166313</v>
      </c>
      <c r="F63" s="208">
        <v>164589</v>
      </c>
      <c r="G63" s="208">
        <v>175924</v>
      </c>
      <c r="H63" s="208">
        <v>180706</v>
      </c>
      <c r="I63" s="208">
        <v>186477</v>
      </c>
      <c r="J63" s="208">
        <v>195625</v>
      </c>
      <c r="K63" s="208">
        <v>199866</v>
      </c>
      <c r="L63" s="208">
        <v>217664</v>
      </c>
      <c r="M63" s="208">
        <v>224449</v>
      </c>
      <c r="N63" s="208">
        <v>235118</v>
      </c>
      <c r="O63" s="208">
        <v>261360</v>
      </c>
      <c r="P63" s="238">
        <v>292363</v>
      </c>
      <c r="Q63" s="228">
        <f>AVERAGE(E63:P63)</f>
        <v>208371.16666666666</v>
      </c>
      <c r="R63" s="191" t="b">
        <v>1</v>
      </c>
    </row>
    <row r="64" spans="2:18" ht="16" thickBot="1" x14ac:dyDescent="0.3">
      <c r="B64" s="666"/>
      <c r="C64" s="676" t="s">
        <v>247</v>
      </c>
      <c r="D64" s="677"/>
      <c r="E64" s="212">
        <v>357.50964416491797</v>
      </c>
      <c r="F64" s="211">
        <v>393.44531353857178</v>
      </c>
      <c r="G64" s="211">
        <v>472.70824645869806</v>
      </c>
      <c r="H64" s="211">
        <v>356.07895448961301</v>
      </c>
      <c r="I64" s="211">
        <v>392.14551231519181</v>
      </c>
      <c r="J64" s="211">
        <v>437.48812421725245</v>
      </c>
      <c r="K64" s="212">
        <v>378.61071923188547</v>
      </c>
      <c r="L64" s="212">
        <v>387.63791812150851</v>
      </c>
      <c r="M64" s="212">
        <v>452.3279707639598</v>
      </c>
      <c r="N64" s="212">
        <v>368.17144642264736</v>
      </c>
      <c r="O64" s="212">
        <v>368.0465627486991</v>
      </c>
      <c r="P64" s="239">
        <v>422.5866523807731</v>
      </c>
      <c r="Q64" s="241">
        <f>Q62/Q63</f>
        <v>4791.0045616676016</v>
      </c>
      <c r="R64" s="191" t="b">
        <v>1</v>
      </c>
    </row>
    <row r="65" spans="2:18" x14ac:dyDescent="0.25">
      <c r="B65" s="665" t="s">
        <v>248</v>
      </c>
      <c r="C65" s="667" t="s">
        <v>241</v>
      </c>
      <c r="D65" s="192" t="s">
        <v>43</v>
      </c>
      <c r="E65" s="193">
        <v>66951215.049999997</v>
      </c>
      <c r="F65" s="193">
        <v>74347086.839999989</v>
      </c>
      <c r="G65" s="193">
        <v>96699887.409999996</v>
      </c>
      <c r="H65" s="193">
        <v>74995464.870000005</v>
      </c>
      <c r="I65" s="193">
        <v>85409358.120000005</v>
      </c>
      <c r="J65" s="193">
        <v>100509295.40000001</v>
      </c>
      <c r="K65" s="193">
        <v>88573946.319999993</v>
      </c>
      <c r="L65" s="193">
        <v>98674874.430000022</v>
      </c>
      <c r="M65" s="193">
        <v>118954705.61999999</v>
      </c>
      <c r="N65" s="193">
        <v>98362057.00999999</v>
      </c>
      <c r="O65" s="193">
        <v>104488008.04000001</v>
      </c>
      <c r="P65" s="231">
        <v>129094369.92999999</v>
      </c>
      <c r="Q65" s="222">
        <f>SUM(E65:P65)</f>
        <v>1137060269.04</v>
      </c>
      <c r="R65" s="191" t="b">
        <v>1</v>
      </c>
    </row>
    <row r="66" spans="2:18" x14ac:dyDescent="0.25">
      <c r="B66" s="665"/>
      <c r="C66" s="668"/>
      <c r="D66" s="195" t="s">
        <v>242</v>
      </c>
      <c r="E66" s="196">
        <v>212967.42</v>
      </c>
      <c r="F66" s="196">
        <v>167965.22</v>
      </c>
      <c r="G66" s="196">
        <v>257368.01</v>
      </c>
      <c r="H66" s="196">
        <v>238409.48999999996</v>
      </c>
      <c r="I66" s="196">
        <v>200318.03999999998</v>
      </c>
      <c r="J66" s="196">
        <v>255013.19999999998</v>
      </c>
      <c r="K66" s="196">
        <v>252644.56</v>
      </c>
      <c r="L66" s="196">
        <v>216087.46</v>
      </c>
      <c r="M66" s="196">
        <v>290917.81</v>
      </c>
      <c r="N66" s="196">
        <v>297780.43</v>
      </c>
      <c r="O66" s="196">
        <v>255450.88</v>
      </c>
      <c r="P66" s="232">
        <v>298389.3</v>
      </c>
      <c r="Q66" s="223">
        <f t="shared" ref="Q66:Q73" si="15">SUM(E66:P66)</f>
        <v>2943311.82</v>
      </c>
      <c r="R66" s="191" t="b">
        <v>1</v>
      </c>
    </row>
    <row r="67" spans="2:18" x14ac:dyDescent="0.25">
      <c r="B67" s="665"/>
      <c r="C67" s="668"/>
      <c r="D67" s="195" t="s">
        <v>61</v>
      </c>
      <c r="E67" s="196">
        <v>101087.55</v>
      </c>
      <c r="F67" s="196">
        <v>79024.789999999994</v>
      </c>
      <c r="G67" s="196">
        <v>117758.34</v>
      </c>
      <c r="H67" s="196">
        <v>162896.26999999999</v>
      </c>
      <c r="I67" s="196">
        <v>144617.25</v>
      </c>
      <c r="J67" s="196">
        <v>123211.98999999999</v>
      </c>
      <c r="K67" s="196">
        <v>188394.58000000002</v>
      </c>
      <c r="L67" s="196">
        <v>149054.63</v>
      </c>
      <c r="M67" s="196">
        <v>138007.51999999999</v>
      </c>
      <c r="N67" s="196">
        <v>104958.95</v>
      </c>
      <c r="O67" s="196">
        <v>83641.63</v>
      </c>
      <c r="P67" s="232">
        <v>214626.49</v>
      </c>
      <c r="Q67" s="223">
        <f t="shared" si="15"/>
        <v>1607279.99</v>
      </c>
      <c r="R67" s="191" t="b">
        <v>1</v>
      </c>
    </row>
    <row r="68" spans="2:18" ht="16" thickBot="1" x14ac:dyDescent="0.3">
      <c r="B68" s="665"/>
      <c r="C68" s="668"/>
      <c r="D68" s="198" t="s">
        <v>243</v>
      </c>
      <c r="E68" s="199">
        <v>1768275.5799999998</v>
      </c>
      <c r="F68" s="199">
        <v>1839659.22</v>
      </c>
      <c r="G68" s="199">
        <v>2062607.54</v>
      </c>
      <c r="H68" s="199">
        <v>1980029.96</v>
      </c>
      <c r="I68" s="199">
        <v>2001525.02</v>
      </c>
      <c r="J68" s="199">
        <v>1982031.54</v>
      </c>
      <c r="K68" s="199">
        <v>2010257.42</v>
      </c>
      <c r="L68" s="199">
        <v>2071896.76</v>
      </c>
      <c r="M68" s="199">
        <v>2182492.77</v>
      </c>
      <c r="N68" s="199">
        <v>2305575.06</v>
      </c>
      <c r="O68" s="199">
        <v>2435516.38</v>
      </c>
      <c r="P68" s="233">
        <v>2484474.8699999996</v>
      </c>
      <c r="Q68" s="224">
        <f t="shared" si="15"/>
        <v>25124342.119999997</v>
      </c>
      <c r="R68" s="191" t="b">
        <v>1</v>
      </c>
    </row>
    <row r="69" spans="2:18" ht="16.5" hidden="1" thickTop="1" thickBot="1" x14ac:dyDescent="0.3">
      <c r="B69" s="665"/>
      <c r="C69" s="668"/>
      <c r="D69" s="201" t="s">
        <v>66</v>
      </c>
      <c r="E69" s="202">
        <v>0</v>
      </c>
      <c r="F69" s="202">
        <v>0</v>
      </c>
      <c r="G69" s="202">
        <v>0</v>
      </c>
      <c r="H69" s="202">
        <v>0</v>
      </c>
      <c r="I69" s="202">
        <v>0</v>
      </c>
      <c r="J69" s="202">
        <v>0</v>
      </c>
      <c r="K69" s="202">
        <v>0</v>
      </c>
      <c r="L69" s="202">
        <v>0</v>
      </c>
      <c r="M69" s="202">
        <v>0</v>
      </c>
      <c r="N69" s="202">
        <v>0</v>
      </c>
      <c r="O69" s="202">
        <v>0</v>
      </c>
      <c r="P69" s="234">
        <v>0</v>
      </c>
      <c r="Q69" s="225">
        <f t="shared" si="15"/>
        <v>0</v>
      </c>
      <c r="R69" s="191" t="b">
        <v>1</v>
      </c>
    </row>
    <row r="70" spans="2:18" ht="16.5" thickTop="1" thickBot="1" x14ac:dyDescent="0.3">
      <c r="B70" s="665"/>
      <c r="C70" s="669"/>
      <c r="D70" s="214" t="s">
        <v>244</v>
      </c>
      <c r="E70" s="204">
        <f>SUM(E65:E69)</f>
        <v>69033545.599999994</v>
      </c>
      <c r="F70" s="215">
        <f t="shared" ref="F70:P70" si="16">SUM(F65:F69)</f>
        <v>76433736.069999993</v>
      </c>
      <c r="G70" s="215">
        <f t="shared" si="16"/>
        <v>99137621.300000012</v>
      </c>
      <c r="H70" s="215">
        <f t="shared" si="16"/>
        <v>77376800.589999989</v>
      </c>
      <c r="I70" s="215">
        <f t="shared" si="16"/>
        <v>87755818.430000007</v>
      </c>
      <c r="J70" s="215">
        <f t="shared" si="16"/>
        <v>102869552.13000001</v>
      </c>
      <c r="K70" s="215">
        <f t="shared" si="16"/>
        <v>91025242.879999995</v>
      </c>
      <c r="L70" s="215">
        <f t="shared" si="16"/>
        <v>101111913.28000002</v>
      </c>
      <c r="M70" s="215">
        <f t="shared" si="16"/>
        <v>121566123.71999998</v>
      </c>
      <c r="N70" s="215">
        <f t="shared" si="16"/>
        <v>101070371.45</v>
      </c>
      <c r="O70" s="215">
        <f t="shared" si="16"/>
        <v>107262616.92999999</v>
      </c>
      <c r="P70" s="240">
        <f t="shared" si="16"/>
        <v>132091860.58999999</v>
      </c>
      <c r="Q70" s="229">
        <f t="shared" si="15"/>
        <v>1166735202.97</v>
      </c>
      <c r="R70" s="191" t="b">
        <v>1</v>
      </c>
    </row>
    <row r="71" spans="2:18" x14ac:dyDescent="0.25">
      <c r="B71" s="665"/>
      <c r="C71" s="670" t="s">
        <v>245</v>
      </c>
      <c r="D71" s="671"/>
      <c r="E71" s="196">
        <v>1580645.28</v>
      </c>
      <c r="F71" s="205">
        <v>433312.51</v>
      </c>
      <c r="G71" s="205">
        <v>136299.13</v>
      </c>
      <c r="H71" s="205">
        <v>0</v>
      </c>
      <c r="I71" s="205">
        <v>0</v>
      </c>
      <c r="J71" s="205">
        <v>0</v>
      </c>
      <c r="K71" s="205">
        <v>0</v>
      </c>
      <c r="L71" s="205">
        <v>0</v>
      </c>
      <c r="M71" s="205">
        <v>-118975.08</v>
      </c>
      <c r="N71" s="205">
        <v>0</v>
      </c>
      <c r="O71" s="205">
        <v>0</v>
      </c>
      <c r="P71" s="236">
        <v>-8509.59</v>
      </c>
      <c r="Q71" s="227">
        <f t="shared" si="15"/>
        <v>2022772.2499999998</v>
      </c>
      <c r="R71" s="191" t="b">
        <v>1</v>
      </c>
    </row>
    <row r="72" spans="2:18" ht="16" thickBot="1" x14ac:dyDescent="0.3">
      <c r="B72" s="665"/>
      <c r="C72" s="672" t="s">
        <v>246</v>
      </c>
      <c r="D72" s="673"/>
      <c r="E72" s="199">
        <v>67978.789999999994</v>
      </c>
      <c r="F72" s="199">
        <v>75719.360000000001</v>
      </c>
      <c r="G72" s="199">
        <v>98980.44</v>
      </c>
      <c r="H72" s="199">
        <v>50875.35</v>
      </c>
      <c r="I72" s="199">
        <v>103087.92</v>
      </c>
      <c r="J72" s="199">
        <v>131833.63</v>
      </c>
      <c r="K72" s="199">
        <v>74374.569999999992</v>
      </c>
      <c r="L72" s="199">
        <v>113218.59</v>
      </c>
      <c r="M72" s="199">
        <v>120997.67</v>
      </c>
      <c r="N72" s="199">
        <v>126616.18999999999</v>
      </c>
      <c r="O72" s="199">
        <v>172373.11000000002</v>
      </c>
      <c r="P72" s="233">
        <v>121954.23000000001</v>
      </c>
      <c r="Q72" s="224">
        <f t="shared" si="15"/>
        <v>1258009.8499999999</v>
      </c>
      <c r="R72" s="191" t="b">
        <v>1</v>
      </c>
    </row>
    <row r="73" spans="2:18" ht="16" thickTop="1" x14ac:dyDescent="0.25">
      <c r="B73" s="665"/>
      <c r="C73" s="670" t="s">
        <v>109</v>
      </c>
      <c r="D73" s="671"/>
      <c r="E73" s="207">
        <f>E70+E71+E72</f>
        <v>70682169.670000002</v>
      </c>
      <c r="F73" s="207">
        <f t="shared" ref="F73:P73" si="17">F70+F71+F72</f>
        <v>76942767.939999998</v>
      </c>
      <c r="G73" s="207">
        <f t="shared" si="17"/>
        <v>99372900.870000005</v>
      </c>
      <c r="H73" s="207">
        <f t="shared" si="17"/>
        <v>77427675.939999983</v>
      </c>
      <c r="I73" s="207">
        <f t="shared" si="17"/>
        <v>87858906.350000009</v>
      </c>
      <c r="J73" s="207">
        <f t="shared" si="17"/>
        <v>103001385.76000001</v>
      </c>
      <c r="K73" s="207">
        <f t="shared" si="17"/>
        <v>91099617.449999988</v>
      </c>
      <c r="L73" s="207">
        <f t="shared" si="17"/>
        <v>101225131.87000002</v>
      </c>
      <c r="M73" s="207">
        <f t="shared" si="17"/>
        <v>121568146.30999999</v>
      </c>
      <c r="N73" s="207">
        <f t="shared" si="17"/>
        <v>101196987.64</v>
      </c>
      <c r="O73" s="207">
        <f t="shared" si="17"/>
        <v>107434990.03999999</v>
      </c>
      <c r="P73" s="237">
        <f t="shared" si="17"/>
        <v>132205305.22999999</v>
      </c>
      <c r="Q73" s="227">
        <f t="shared" si="15"/>
        <v>1170015985.0699999</v>
      </c>
      <c r="R73" s="191" t="b">
        <v>1</v>
      </c>
    </row>
    <row r="74" spans="2:18" x14ac:dyDescent="0.25">
      <c r="B74" s="665"/>
      <c r="C74" s="674" t="s">
        <v>101</v>
      </c>
      <c r="D74" s="675"/>
      <c r="E74" s="208">
        <v>223370</v>
      </c>
      <c r="F74" s="208">
        <v>221675</v>
      </c>
      <c r="G74" s="208">
        <v>236304</v>
      </c>
      <c r="H74" s="208">
        <v>241027</v>
      </c>
      <c r="I74" s="208">
        <v>251529</v>
      </c>
      <c r="J74" s="208">
        <v>264041</v>
      </c>
      <c r="K74" s="208">
        <v>265062</v>
      </c>
      <c r="L74" s="208">
        <v>290898</v>
      </c>
      <c r="M74" s="208">
        <v>296675</v>
      </c>
      <c r="N74" s="208">
        <v>298918</v>
      </c>
      <c r="O74" s="208">
        <v>311848</v>
      </c>
      <c r="P74" s="238">
        <v>355845</v>
      </c>
      <c r="Q74" s="228">
        <f>AVERAGE(E74:P74)</f>
        <v>271432.66666666669</v>
      </c>
      <c r="R74" s="191" t="b">
        <v>1</v>
      </c>
    </row>
    <row r="75" spans="2:18" ht="16" thickBot="1" x14ac:dyDescent="0.3">
      <c r="B75" s="666"/>
      <c r="C75" s="676" t="s">
        <v>247</v>
      </c>
      <c r="D75" s="677"/>
      <c r="E75" s="212">
        <v>316.43537480413664</v>
      </c>
      <c r="F75" s="211">
        <v>347.0971825420097</v>
      </c>
      <c r="G75" s="211">
        <v>420.52991430530165</v>
      </c>
      <c r="H75" s="211">
        <v>321.24067403236972</v>
      </c>
      <c r="I75" s="211">
        <v>349.29931081505515</v>
      </c>
      <c r="J75" s="211">
        <v>390.09618112338615</v>
      </c>
      <c r="K75" s="212">
        <v>343.69173042533441</v>
      </c>
      <c r="L75" s="212">
        <v>347.97465733693605</v>
      </c>
      <c r="M75" s="212">
        <v>409.76875810230047</v>
      </c>
      <c r="N75" s="212">
        <v>338.54430860637365</v>
      </c>
      <c r="O75" s="212">
        <v>344.51075536799976</v>
      </c>
      <c r="P75" s="239">
        <v>371.52497640826761</v>
      </c>
      <c r="Q75" s="241">
        <f>Q73/Q74</f>
        <v>4310.5201722342426</v>
      </c>
      <c r="R75" s="191" t="b">
        <v>1</v>
      </c>
    </row>
    <row r="76" spans="2:18" x14ac:dyDescent="0.25">
      <c r="B76" s="678" t="s">
        <v>24</v>
      </c>
      <c r="C76" s="678"/>
      <c r="D76" s="678"/>
      <c r="E76" s="678"/>
      <c r="F76" s="678"/>
      <c r="G76" s="678"/>
      <c r="H76" s="678"/>
      <c r="I76" s="678"/>
      <c r="J76" s="678"/>
      <c r="K76" s="678"/>
      <c r="L76" s="678"/>
      <c r="M76" s="678"/>
      <c r="N76" s="678"/>
      <c r="O76" s="678"/>
      <c r="P76" s="678"/>
      <c r="Q76" s="678"/>
    </row>
    <row r="77" spans="2:18" ht="15.75" customHeight="1" x14ac:dyDescent="0.25">
      <c r="B77" s="679" t="s">
        <v>249</v>
      </c>
      <c r="C77" s="679"/>
      <c r="D77" s="679"/>
      <c r="E77" s="679"/>
      <c r="F77" s="679"/>
      <c r="G77" s="679"/>
      <c r="H77" s="679"/>
      <c r="I77" s="679"/>
      <c r="J77" s="679"/>
      <c r="K77" s="679"/>
      <c r="L77" s="679"/>
      <c r="M77" s="679"/>
      <c r="N77" s="679"/>
      <c r="O77" s="679"/>
      <c r="P77" s="679"/>
      <c r="Q77" s="679"/>
    </row>
    <row r="78" spans="2:18" ht="15.75" customHeight="1" x14ac:dyDescent="0.25">
      <c r="B78" s="680" t="s">
        <v>254</v>
      </c>
      <c r="C78" s="680"/>
      <c r="D78" s="680"/>
      <c r="E78" s="680"/>
      <c r="F78" s="680"/>
      <c r="G78" s="680"/>
      <c r="H78" s="680"/>
      <c r="I78" s="680"/>
      <c r="J78" s="680"/>
      <c r="K78" s="680"/>
      <c r="L78" s="680"/>
      <c r="M78" s="680"/>
      <c r="N78" s="680"/>
      <c r="O78" s="680"/>
      <c r="P78" s="680"/>
      <c r="Q78" s="680"/>
    </row>
    <row r="80" spans="2:18" ht="16" thickBot="1" x14ac:dyDescent="0.3">
      <c r="B80" s="661" t="s">
        <v>253</v>
      </c>
      <c r="C80" s="661"/>
      <c r="D80" s="661"/>
      <c r="E80" s="661"/>
      <c r="F80" s="661"/>
      <c r="G80" s="661"/>
      <c r="H80" s="661"/>
      <c r="I80" s="661"/>
      <c r="J80" s="661"/>
      <c r="K80" s="661"/>
      <c r="L80" s="661"/>
      <c r="M80" s="661"/>
      <c r="N80" s="661"/>
      <c r="O80" s="661"/>
      <c r="P80" s="661"/>
      <c r="Q80" s="661"/>
    </row>
    <row r="81" spans="2:17" ht="16" thickBot="1" x14ac:dyDescent="0.3">
      <c r="B81" s="187" t="s">
        <v>238</v>
      </c>
      <c r="C81" s="662" t="s">
        <v>42</v>
      </c>
      <c r="D81" s="663"/>
      <c r="E81" s="188">
        <v>42186</v>
      </c>
      <c r="F81" s="189">
        <v>42217</v>
      </c>
      <c r="G81" s="189">
        <v>42248</v>
      </c>
      <c r="H81" s="189">
        <v>42278</v>
      </c>
      <c r="I81" s="189">
        <v>42309</v>
      </c>
      <c r="J81" s="189">
        <v>42339</v>
      </c>
      <c r="K81" s="189">
        <v>42370</v>
      </c>
      <c r="L81" s="189">
        <v>42401</v>
      </c>
      <c r="M81" s="189">
        <v>42430</v>
      </c>
      <c r="N81" s="189">
        <v>42461</v>
      </c>
      <c r="O81" s="189">
        <v>42491</v>
      </c>
      <c r="P81" s="189">
        <v>42522</v>
      </c>
      <c r="Q81" s="190" t="s">
        <v>220</v>
      </c>
    </row>
    <row r="82" spans="2:17" x14ac:dyDescent="0.25">
      <c r="B82" s="664" t="s">
        <v>240</v>
      </c>
      <c r="C82" s="667" t="s">
        <v>241</v>
      </c>
      <c r="D82" s="216" t="s">
        <v>43</v>
      </c>
      <c r="E82" s="193"/>
      <c r="F82" s="193">
        <v>8566874.1500000004</v>
      </c>
      <c r="G82" s="193">
        <v>6861785.040000001</v>
      </c>
      <c r="H82" s="193">
        <v>7141601.4100000001</v>
      </c>
      <c r="I82" s="193"/>
      <c r="J82" s="193"/>
      <c r="K82" s="193"/>
      <c r="L82" s="193"/>
      <c r="M82" s="193"/>
      <c r="N82" s="193"/>
      <c r="O82" s="193"/>
      <c r="P82" s="193"/>
      <c r="Q82" s="194">
        <f>SUM(E82:P82)</f>
        <v>22570260.600000001</v>
      </c>
    </row>
    <row r="83" spans="2:17" x14ac:dyDescent="0.25">
      <c r="B83" s="665"/>
      <c r="C83" s="668"/>
      <c r="D83" s="217" t="s">
        <v>242</v>
      </c>
      <c r="E83" s="196"/>
      <c r="F83" s="196">
        <v>359.25</v>
      </c>
      <c r="G83" s="196">
        <v>491.29</v>
      </c>
      <c r="H83" s="196">
        <v>2271</v>
      </c>
      <c r="I83" s="196"/>
      <c r="J83" s="196"/>
      <c r="K83" s="196"/>
      <c r="L83" s="196"/>
      <c r="M83" s="196"/>
      <c r="N83" s="196"/>
      <c r="O83" s="196"/>
      <c r="P83" s="196"/>
      <c r="Q83" s="197">
        <f t="shared" ref="Q83:Q90" si="18">SUM(E83:P83)</f>
        <v>3121.54</v>
      </c>
    </row>
    <row r="84" spans="2:17" x14ac:dyDescent="0.25">
      <c r="B84" s="665"/>
      <c r="C84" s="668"/>
      <c r="D84" s="217" t="s">
        <v>61</v>
      </c>
      <c r="E84" s="196"/>
      <c r="F84" s="196">
        <v>0</v>
      </c>
      <c r="G84" s="196">
        <v>0</v>
      </c>
      <c r="H84" s="196">
        <v>0</v>
      </c>
      <c r="I84" s="196"/>
      <c r="J84" s="196"/>
      <c r="K84" s="196"/>
      <c r="L84" s="196"/>
      <c r="M84" s="196"/>
      <c r="N84" s="196"/>
      <c r="O84" s="196"/>
      <c r="P84" s="196"/>
      <c r="Q84" s="197">
        <f t="shared" si="18"/>
        <v>0</v>
      </c>
    </row>
    <row r="85" spans="2:17" x14ac:dyDescent="0.25">
      <c r="B85" s="665"/>
      <c r="C85" s="668"/>
      <c r="D85" s="217" t="s">
        <v>243</v>
      </c>
      <c r="E85" s="196"/>
      <c r="F85" s="196">
        <v>247224.83</v>
      </c>
      <c r="G85" s="196">
        <v>265894.2</v>
      </c>
      <c r="H85" s="196">
        <v>277106.90999999997</v>
      </c>
      <c r="I85" s="196"/>
      <c r="J85" s="196"/>
      <c r="K85" s="196"/>
      <c r="L85" s="196"/>
      <c r="M85" s="196"/>
      <c r="N85" s="196"/>
      <c r="O85" s="196"/>
      <c r="P85" s="196"/>
      <c r="Q85" s="197">
        <f t="shared" si="18"/>
        <v>790225.94</v>
      </c>
    </row>
    <row r="86" spans="2:17" ht="16" thickBot="1" x14ac:dyDescent="0.3">
      <c r="B86" s="665"/>
      <c r="C86" s="668"/>
      <c r="D86" s="218" t="s">
        <v>66</v>
      </c>
      <c r="E86" s="199"/>
      <c r="F86" s="199">
        <v>0</v>
      </c>
      <c r="G86" s="199">
        <v>0</v>
      </c>
      <c r="H86" s="199">
        <v>0</v>
      </c>
      <c r="I86" s="199"/>
      <c r="J86" s="199"/>
      <c r="K86" s="199"/>
      <c r="L86" s="199"/>
      <c r="M86" s="199"/>
      <c r="N86" s="199"/>
      <c r="O86" s="199"/>
      <c r="P86" s="199"/>
      <c r="Q86" s="200">
        <f t="shared" si="18"/>
        <v>0</v>
      </c>
    </row>
    <row r="87" spans="2:17" ht="16" thickTop="1" x14ac:dyDescent="0.25">
      <c r="B87" s="665"/>
      <c r="C87" s="683"/>
      <c r="D87" s="219" t="s">
        <v>244</v>
      </c>
      <c r="E87" s="207">
        <f>SUM(E82:E86)</f>
        <v>0</v>
      </c>
      <c r="F87" s="207">
        <f t="shared" ref="F87:P87" si="19">SUM(F82:F86)</f>
        <v>8814458.2300000004</v>
      </c>
      <c r="G87" s="207">
        <f t="shared" si="19"/>
        <v>7128170.5300000012</v>
      </c>
      <c r="H87" s="207">
        <f t="shared" si="19"/>
        <v>7420979.3200000003</v>
      </c>
      <c r="I87" s="207">
        <f t="shared" si="19"/>
        <v>0</v>
      </c>
      <c r="J87" s="207">
        <f t="shared" si="19"/>
        <v>0</v>
      </c>
      <c r="K87" s="207">
        <f t="shared" si="19"/>
        <v>0</v>
      </c>
      <c r="L87" s="207">
        <f t="shared" si="19"/>
        <v>0</v>
      </c>
      <c r="M87" s="207">
        <f t="shared" si="19"/>
        <v>0</v>
      </c>
      <c r="N87" s="207">
        <f t="shared" si="19"/>
        <v>0</v>
      </c>
      <c r="O87" s="207">
        <f t="shared" si="19"/>
        <v>0</v>
      </c>
      <c r="P87" s="207">
        <f t="shared" si="19"/>
        <v>0</v>
      </c>
      <c r="Q87" s="206">
        <f t="shared" si="18"/>
        <v>23363608.080000002</v>
      </c>
    </row>
    <row r="88" spans="2:17" x14ac:dyDescent="0.25">
      <c r="B88" s="665"/>
      <c r="C88" s="681" t="s">
        <v>245</v>
      </c>
      <c r="D88" s="682"/>
      <c r="E88" s="196"/>
      <c r="F88" s="196">
        <v>2054738.57</v>
      </c>
      <c r="G88" s="196">
        <v>2097869.7599999998</v>
      </c>
      <c r="H88" s="196">
        <v>2139782.15</v>
      </c>
      <c r="I88" s="196"/>
      <c r="J88" s="196"/>
      <c r="K88" s="196"/>
      <c r="L88" s="196"/>
      <c r="M88" s="196"/>
      <c r="N88" s="196"/>
      <c r="O88" s="196"/>
      <c r="P88" s="196"/>
      <c r="Q88" s="197">
        <f t="shared" si="18"/>
        <v>6292390.4800000004</v>
      </c>
    </row>
    <row r="89" spans="2:17" ht="16" thickBot="1" x14ac:dyDescent="0.3">
      <c r="B89" s="665"/>
      <c r="C89" s="672" t="s">
        <v>246</v>
      </c>
      <c r="D89" s="673"/>
      <c r="E89" s="199"/>
      <c r="F89" s="199">
        <v>8299.52</v>
      </c>
      <c r="G89" s="199">
        <v>2138.1</v>
      </c>
      <c r="H89" s="199">
        <v>6520.7</v>
      </c>
      <c r="I89" s="199"/>
      <c r="J89" s="199"/>
      <c r="K89" s="199"/>
      <c r="L89" s="199"/>
      <c r="M89" s="199"/>
      <c r="N89" s="199"/>
      <c r="O89" s="199"/>
      <c r="P89" s="199"/>
      <c r="Q89" s="200">
        <f t="shared" si="18"/>
        <v>16958.32</v>
      </c>
    </row>
    <row r="90" spans="2:17" ht="16" thickTop="1" x14ac:dyDescent="0.25">
      <c r="B90" s="665"/>
      <c r="C90" s="670" t="s">
        <v>109</v>
      </c>
      <c r="D90" s="671"/>
      <c r="E90" s="207">
        <f>E87+E88+E89</f>
        <v>0</v>
      </c>
      <c r="F90" s="207">
        <f t="shared" ref="F90:P90" si="20">F87+F88+F89</f>
        <v>10877496.32</v>
      </c>
      <c r="G90" s="207">
        <f t="shared" si="20"/>
        <v>9228178.3900000006</v>
      </c>
      <c r="H90" s="207">
        <f t="shared" si="20"/>
        <v>9567282.1699999999</v>
      </c>
      <c r="I90" s="207">
        <f t="shared" si="20"/>
        <v>0</v>
      </c>
      <c r="J90" s="207">
        <f t="shared" si="20"/>
        <v>0</v>
      </c>
      <c r="K90" s="207">
        <f t="shared" si="20"/>
        <v>0</v>
      </c>
      <c r="L90" s="207">
        <f t="shared" si="20"/>
        <v>0</v>
      </c>
      <c r="M90" s="207">
        <f t="shared" si="20"/>
        <v>0</v>
      </c>
      <c r="N90" s="207">
        <f t="shared" si="20"/>
        <v>0</v>
      </c>
      <c r="O90" s="207">
        <f t="shared" si="20"/>
        <v>0</v>
      </c>
      <c r="P90" s="207">
        <f t="shared" si="20"/>
        <v>0</v>
      </c>
      <c r="Q90" s="206">
        <f t="shared" si="18"/>
        <v>29672956.880000003</v>
      </c>
    </row>
    <row r="91" spans="2:17" x14ac:dyDescent="0.25">
      <c r="B91" s="665"/>
      <c r="C91" s="681" t="s">
        <v>101</v>
      </c>
      <c r="D91" s="682"/>
      <c r="E91" s="208"/>
      <c r="F91" s="208"/>
      <c r="G91" s="208"/>
      <c r="H91" s="208"/>
      <c r="I91" s="208"/>
      <c r="J91" s="208"/>
      <c r="K91" s="208"/>
      <c r="L91" s="208"/>
      <c r="M91" s="208"/>
      <c r="N91" s="208"/>
      <c r="O91" s="208"/>
      <c r="P91" s="208"/>
      <c r="Q91" s="209" t="e">
        <f>AVERAGE(E91:P91)</f>
        <v>#DIV/0!</v>
      </c>
    </row>
    <row r="92" spans="2:17" ht="16" thickBot="1" x14ac:dyDescent="0.3">
      <c r="B92" s="666"/>
      <c r="C92" s="676" t="s">
        <v>247</v>
      </c>
      <c r="D92" s="677"/>
      <c r="E92" s="210" t="e">
        <f>E90/E91</f>
        <v>#DIV/0!</v>
      </c>
      <c r="F92" s="211" t="e">
        <f t="shared" ref="F92:Q92" si="21">F90/F91</f>
        <v>#DIV/0!</v>
      </c>
      <c r="G92" s="211" t="e">
        <f t="shared" si="21"/>
        <v>#DIV/0!</v>
      </c>
      <c r="H92" s="211" t="e">
        <f t="shared" si="21"/>
        <v>#DIV/0!</v>
      </c>
      <c r="I92" s="211" t="e">
        <f t="shared" si="21"/>
        <v>#DIV/0!</v>
      </c>
      <c r="J92" s="211" t="e">
        <f t="shared" si="21"/>
        <v>#DIV/0!</v>
      </c>
      <c r="K92" s="212" t="e">
        <f t="shared" si="21"/>
        <v>#DIV/0!</v>
      </c>
      <c r="L92" s="212" t="e">
        <f t="shared" si="21"/>
        <v>#DIV/0!</v>
      </c>
      <c r="M92" s="212" t="e">
        <f t="shared" si="21"/>
        <v>#DIV/0!</v>
      </c>
      <c r="N92" s="212" t="e">
        <f t="shared" si="21"/>
        <v>#DIV/0!</v>
      </c>
      <c r="O92" s="212" t="e">
        <f t="shared" si="21"/>
        <v>#DIV/0!</v>
      </c>
      <c r="P92" s="212" t="e">
        <f t="shared" si="21"/>
        <v>#DIV/0!</v>
      </c>
      <c r="Q92" s="213" t="e">
        <f t="shared" si="21"/>
        <v>#DIV/0!</v>
      </c>
    </row>
    <row r="93" spans="2:17" x14ac:dyDescent="0.25">
      <c r="B93" s="664" t="s">
        <v>117</v>
      </c>
      <c r="C93" s="667" t="s">
        <v>241</v>
      </c>
      <c r="D93" s="216" t="s">
        <v>43</v>
      </c>
      <c r="E93" s="193"/>
      <c r="F93" s="193">
        <v>130421150.50999999</v>
      </c>
      <c r="G93" s="193">
        <v>108251703.80000001</v>
      </c>
      <c r="H93" s="193">
        <v>105164817.40999998</v>
      </c>
      <c r="I93" s="193"/>
      <c r="J93" s="193"/>
      <c r="K93" s="193"/>
      <c r="L93" s="193"/>
      <c r="M93" s="193"/>
      <c r="N93" s="193"/>
      <c r="O93" s="193"/>
      <c r="P93" s="193"/>
      <c r="Q93" s="194">
        <f>SUM(E93:P93)</f>
        <v>343837671.71999997</v>
      </c>
    </row>
    <row r="94" spans="2:17" x14ac:dyDescent="0.25">
      <c r="B94" s="665"/>
      <c r="C94" s="668"/>
      <c r="D94" s="217" t="s">
        <v>242</v>
      </c>
      <c r="E94" s="196"/>
      <c r="F94" s="196">
        <v>557663.2300000001</v>
      </c>
      <c r="G94" s="196">
        <v>405434.5</v>
      </c>
      <c r="H94" s="196">
        <v>386007.94</v>
      </c>
      <c r="I94" s="196"/>
      <c r="J94" s="196"/>
      <c r="K94" s="196"/>
      <c r="L94" s="196"/>
      <c r="M94" s="196"/>
      <c r="N94" s="196"/>
      <c r="O94" s="196"/>
      <c r="P94" s="196"/>
      <c r="Q94" s="197">
        <f t="shared" ref="Q94:Q101" si="22">SUM(E94:P94)</f>
        <v>1349105.6700000002</v>
      </c>
    </row>
    <row r="95" spans="2:17" x14ac:dyDescent="0.25">
      <c r="B95" s="665"/>
      <c r="C95" s="668"/>
      <c r="D95" s="217" t="s">
        <v>61</v>
      </c>
      <c r="E95" s="196"/>
      <c r="F95" s="196">
        <v>418115.25</v>
      </c>
      <c r="G95" s="196">
        <v>151718.98000000001</v>
      </c>
      <c r="H95" s="196">
        <v>284390.23</v>
      </c>
      <c r="I95" s="196"/>
      <c r="J95" s="196"/>
      <c r="K95" s="196"/>
      <c r="L95" s="196"/>
      <c r="M95" s="196"/>
      <c r="N95" s="196"/>
      <c r="O95" s="196"/>
      <c r="P95" s="196"/>
      <c r="Q95" s="197">
        <f t="shared" si="22"/>
        <v>854224.46</v>
      </c>
    </row>
    <row r="96" spans="2:17" x14ac:dyDescent="0.25">
      <c r="B96" s="665"/>
      <c r="C96" s="668"/>
      <c r="D96" s="217" t="s">
        <v>243</v>
      </c>
      <c r="E96" s="196"/>
      <c r="F96" s="196">
        <v>2407902.4500000002</v>
      </c>
      <c r="G96" s="196">
        <v>2653267.9500000002</v>
      </c>
      <c r="H96" s="196">
        <v>2718511.28</v>
      </c>
      <c r="I96" s="196"/>
      <c r="J96" s="196"/>
      <c r="K96" s="196"/>
      <c r="L96" s="196"/>
      <c r="M96" s="196"/>
      <c r="N96" s="196"/>
      <c r="O96" s="196"/>
      <c r="P96" s="196"/>
      <c r="Q96" s="197">
        <f t="shared" si="22"/>
        <v>7779681.6799999997</v>
      </c>
    </row>
    <row r="97" spans="2:17" ht="16" thickBot="1" x14ac:dyDescent="0.3">
      <c r="B97" s="665"/>
      <c r="C97" s="668"/>
      <c r="D97" s="218" t="s">
        <v>66</v>
      </c>
      <c r="E97" s="199"/>
      <c r="F97" s="199">
        <v>0</v>
      </c>
      <c r="G97" s="199">
        <v>0</v>
      </c>
      <c r="H97" s="199">
        <v>0</v>
      </c>
      <c r="I97" s="199"/>
      <c r="J97" s="199"/>
      <c r="K97" s="199"/>
      <c r="L97" s="199"/>
      <c r="M97" s="199"/>
      <c r="N97" s="199"/>
      <c r="O97" s="199"/>
      <c r="P97" s="199"/>
      <c r="Q97" s="200">
        <f t="shared" si="22"/>
        <v>0</v>
      </c>
    </row>
    <row r="98" spans="2:17" ht="16" thickTop="1" x14ac:dyDescent="0.25">
      <c r="B98" s="665"/>
      <c r="C98" s="683"/>
      <c r="D98" s="219" t="s">
        <v>244</v>
      </c>
      <c r="E98" s="207">
        <f>SUM(E93:E97)</f>
        <v>0</v>
      </c>
      <c r="F98" s="207">
        <f t="shared" ref="F98:P98" si="23">SUM(F93:F97)</f>
        <v>133804831.44</v>
      </c>
      <c r="G98" s="207">
        <f t="shared" si="23"/>
        <v>111462125.23000002</v>
      </c>
      <c r="H98" s="207">
        <f t="shared" si="23"/>
        <v>108553726.85999998</v>
      </c>
      <c r="I98" s="207">
        <f t="shared" si="23"/>
        <v>0</v>
      </c>
      <c r="J98" s="207">
        <f t="shared" si="23"/>
        <v>0</v>
      </c>
      <c r="K98" s="207">
        <f t="shared" si="23"/>
        <v>0</v>
      </c>
      <c r="L98" s="207">
        <f t="shared" si="23"/>
        <v>0</v>
      </c>
      <c r="M98" s="207">
        <f t="shared" si="23"/>
        <v>0</v>
      </c>
      <c r="N98" s="207">
        <f t="shared" si="23"/>
        <v>0</v>
      </c>
      <c r="O98" s="207">
        <f t="shared" si="23"/>
        <v>0</v>
      </c>
      <c r="P98" s="207">
        <f t="shared" si="23"/>
        <v>0</v>
      </c>
      <c r="Q98" s="206">
        <f t="shared" si="22"/>
        <v>353820683.52999997</v>
      </c>
    </row>
    <row r="99" spans="2:17" x14ac:dyDescent="0.25">
      <c r="B99" s="665"/>
      <c r="C99" s="681" t="s">
        <v>245</v>
      </c>
      <c r="D99" s="682"/>
      <c r="E99" s="196"/>
      <c r="F99" s="196">
        <v>19674016.100000001</v>
      </c>
      <c r="G99" s="196">
        <v>20238774.77</v>
      </c>
      <c r="H99" s="196">
        <v>20313196.379999999</v>
      </c>
      <c r="I99" s="196"/>
      <c r="J99" s="196"/>
      <c r="K99" s="196"/>
      <c r="L99" s="196"/>
      <c r="M99" s="196"/>
      <c r="N99" s="196"/>
      <c r="O99" s="196"/>
      <c r="P99" s="196"/>
      <c r="Q99" s="197">
        <f t="shared" si="22"/>
        <v>60225987.25</v>
      </c>
    </row>
    <row r="100" spans="2:17" ht="16" thickBot="1" x14ac:dyDescent="0.3">
      <c r="B100" s="665"/>
      <c r="C100" s="672" t="s">
        <v>246</v>
      </c>
      <c r="D100" s="673"/>
      <c r="E100" s="199"/>
      <c r="F100" s="199">
        <v>179155.64</v>
      </c>
      <c r="G100" s="199">
        <v>90850.59</v>
      </c>
      <c r="H100" s="199">
        <v>169150.83</v>
      </c>
      <c r="I100" s="199"/>
      <c r="J100" s="199"/>
      <c r="K100" s="199"/>
      <c r="L100" s="199"/>
      <c r="M100" s="199"/>
      <c r="N100" s="199"/>
      <c r="O100" s="199"/>
      <c r="P100" s="199"/>
      <c r="Q100" s="200">
        <f t="shared" si="22"/>
        <v>439157.05999999994</v>
      </c>
    </row>
    <row r="101" spans="2:17" ht="16" thickTop="1" x14ac:dyDescent="0.25">
      <c r="B101" s="665"/>
      <c r="C101" s="670" t="s">
        <v>109</v>
      </c>
      <c r="D101" s="671"/>
      <c r="E101" s="207">
        <f>E98+E99+E100</f>
        <v>0</v>
      </c>
      <c r="F101" s="207">
        <f t="shared" ref="F101:P101" si="24">F98+F99+F100</f>
        <v>153658003.17999998</v>
      </c>
      <c r="G101" s="207">
        <f t="shared" si="24"/>
        <v>131791750.59000002</v>
      </c>
      <c r="H101" s="207">
        <f t="shared" si="24"/>
        <v>129036074.06999998</v>
      </c>
      <c r="I101" s="207">
        <f t="shared" si="24"/>
        <v>0</v>
      </c>
      <c r="J101" s="207">
        <f t="shared" si="24"/>
        <v>0</v>
      </c>
      <c r="K101" s="207">
        <f t="shared" si="24"/>
        <v>0</v>
      </c>
      <c r="L101" s="207">
        <f t="shared" si="24"/>
        <v>0</v>
      </c>
      <c r="M101" s="207">
        <f t="shared" si="24"/>
        <v>0</v>
      </c>
      <c r="N101" s="207">
        <f t="shared" si="24"/>
        <v>0</v>
      </c>
      <c r="O101" s="207">
        <f t="shared" si="24"/>
        <v>0</v>
      </c>
      <c r="P101" s="207">
        <f t="shared" si="24"/>
        <v>0</v>
      </c>
      <c r="Q101" s="206">
        <f t="shared" si="22"/>
        <v>414485827.83999997</v>
      </c>
    </row>
    <row r="102" spans="2:17" x14ac:dyDescent="0.25">
      <c r="B102" s="665"/>
      <c r="C102" s="681" t="s">
        <v>101</v>
      </c>
      <c r="D102" s="682"/>
      <c r="E102" s="208"/>
      <c r="F102" s="208"/>
      <c r="G102" s="208"/>
      <c r="H102" s="208"/>
      <c r="I102" s="208"/>
      <c r="J102" s="208"/>
      <c r="K102" s="208"/>
      <c r="L102" s="208"/>
      <c r="M102" s="208"/>
      <c r="N102" s="208"/>
      <c r="O102" s="208"/>
      <c r="P102" s="208"/>
      <c r="Q102" s="209" t="e">
        <f>AVERAGE(E102:P102)</f>
        <v>#DIV/0!</v>
      </c>
    </row>
    <row r="103" spans="2:17" ht="16" thickBot="1" x14ac:dyDescent="0.3">
      <c r="B103" s="666"/>
      <c r="C103" s="684" t="s">
        <v>247</v>
      </c>
      <c r="D103" s="685"/>
      <c r="E103" s="210" t="e">
        <f>E101/E102</f>
        <v>#DIV/0!</v>
      </c>
      <c r="F103" s="211" t="e">
        <f t="shared" ref="F103:Q103" si="25">F101/F102</f>
        <v>#DIV/0!</v>
      </c>
      <c r="G103" s="211" t="e">
        <f t="shared" si="25"/>
        <v>#DIV/0!</v>
      </c>
      <c r="H103" s="211" t="e">
        <f t="shared" si="25"/>
        <v>#DIV/0!</v>
      </c>
      <c r="I103" s="211" t="e">
        <f t="shared" si="25"/>
        <v>#DIV/0!</v>
      </c>
      <c r="J103" s="211" t="e">
        <f t="shared" si="25"/>
        <v>#DIV/0!</v>
      </c>
      <c r="K103" s="212" t="e">
        <f t="shared" si="25"/>
        <v>#DIV/0!</v>
      </c>
      <c r="L103" s="212" t="e">
        <f t="shared" si="25"/>
        <v>#DIV/0!</v>
      </c>
      <c r="M103" s="212" t="e">
        <f t="shared" si="25"/>
        <v>#DIV/0!</v>
      </c>
      <c r="N103" s="212" t="e">
        <f t="shared" si="25"/>
        <v>#DIV/0!</v>
      </c>
      <c r="O103" s="212" t="e">
        <f t="shared" si="25"/>
        <v>#DIV/0!</v>
      </c>
      <c r="P103" s="212" t="e">
        <f t="shared" si="25"/>
        <v>#DIV/0!</v>
      </c>
      <c r="Q103" s="213" t="e">
        <f t="shared" si="25"/>
        <v>#DIV/0!</v>
      </c>
    </row>
    <row r="104" spans="2:17" x14ac:dyDescent="0.25">
      <c r="B104" s="665" t="s">
        <v>248</v>
      </c>
      <c r="C104" s="667" t="s">
        <v>241</v>
      </c>
      <c r="D104" s="219" t="s">
        <v>43</v>
      </c>
      <c r="E104" s="193">
        <f t="shared" ref="E104:P104" si="26">E82+E93</f>
        <v>0</v>
      </c>
      <c r="F104" s="193">
        <f t="shared" si="26"/>
        <v>138988024.66</v>
      </c>
      <c r="G104" s="193">
        <f t="shared" si="26"/>
        <v>115113488.84000002</v>
      </c>
      <c r="H104" s="193">
        <f t="shared" si="26"/>
        <v>112306418.81999998</v>
      </c>
      <c r="I104" s="193">
        <f t="shared" si="26"/>
        <v>0</v>
      </c>
      <c r="J104" s="193">
        <f t="shared" si="26"/>
        <v>0</v>
      </c>
      <c r="K104" s="193">
        <f t="shared" si="26"/>
        <v>0</v>
      </c>
      <c r="L104" s="193">
        <f t="shared" si="26"/>
        <v>0</v>
      </c>
      <c r="M104" s="193">
        <f t="shared" si="26"/>
        <v>0</v>
      </c>
      <c r="N104" s="193">
        <f t="shared" si="26"/>
        <v>0</v>
      </c>
      <c r="O104" s="193">
        <f t="shared" si="26"/>
        <v>0</v>
      </c>
      <c r="P104" s="193">
        <f t="shared" si="26"/>
        <v>0</v>
      </c>
      <c r="Q104" s="194">
        <f>SUM(E104:P104)</f>
        <v>366407932.31999999</v>
      </c>
    </row>
    <row r="105" spans="2:17" x14ac:dyDescent="0.25">
      <c r="B105" s="665"/>
      <c r="C105" s="668"/>
      <c r="D105" s="217" t="s">
        <v>242</v>
      </c>
      <c r="E105" s="196">
        <f t="shared" ref="E105:P108" si="27">E83+E94</f>
        <v>0</v>
      </c>
      <c r="F105" s="196">
        <f t="shared" si="27"/>
        <v>558022.4800000001</v>
      </c>
      <c r="G105" s="196">
        <f t="shared" si="27"/>
        <v>405925.79</v>
      </c>
      <c r="H105" s="196">
        <f t="shared" si="27"/>
        <v>388278.94</v>
      </c>
      <c r="I105" s="196">
        <f t="shared" si="27"/>
        <v>0</v>
      </c>
      <c r="J105" s="196">
        <f t="shared" si="27"/>
        <v>0</v>
      </c>
      <c r="K105" s="196">
        <f t="shared" si="27"/>
        <v>0</v>
      </c>
      <c r="L105" s="196">
        <f t="shared" si="27"/>
        <v>0</v>
      </c>
      <c r="M105" s="196">
        <f t="shared" si="27"/>
        <v>0</v>
      </c>
      <c r="N105" s="196">
        <f t="shared" si="27"/>
        <v>0</v>
      </c>
      <c r="O105" s="196">
        <f t="shared" si="27"/>
        <v>0</v>
      </c>
      <c r="P105" s="196">
        <f t="shared" si="27"/>
        <v>0</v>
      </c>
      <c r="Q105" s="197">
        <f t="shared" ref="Q105:Q112" si="28">SUM(E105:P105)</f>
        <v>1352227.21</v>
      </c>
    </row>
    <row r="106" spans="2:17" x14ac:dyDescent="0.25">
      <c r="B106" s="665"/>
      <c r="C106" s="668"/>
      <c r="D106" s="217" t="s">
        <v>61</v>
      </c>
      <c r="E106" s="196">
        <f t="shared" si="27"/>
        <v>0</v>
      </c>
      <c r="F106" s="196">
        <f t="shared" si="27"/>
        <v>418115.25</v>
      </c>
      <c r="G106" s="196">
        <f t="shared" si="27"/>
        <v>151718.98000000001</v>
      </c>
      <c r="H106" s="196">
        <f t="shared" si="27"/>
        <v>284390.23</v>
      </c>
      <c r="I106" s="196">
        <f t="shared" si="27"/>
        <v>0</v>
      </c>
      <c r="J106" s="196">
        <f t="shared" si="27"/>
        <v>0</v>
      </c>
      <c r="K106" s="196">
        <f t="shared" si="27"/>
        <v>0</v>
      </c>
      <c r="L106" s="196">
        <f t="shared" si="27"/>
        <v>0</v>
      </c>
      <c r="M106" s="196">
        <f t="shared" si="27"/>
        <v>0</v>
      </c>
      <c r="N106" s="196">
        <f t="shared" si="27"/>
        <v>0</v>
      </c>
      <c r="O106" s="196">
        <f t="shared" si="27"/>
        <v>0</v>
      </c>
      <c r="P106" s="196">
        <f t="shared" si="27"/>
        <v>0</v>
      </c>
      <c r="Q106" s="197">
        <f t="shared" si="28"/>
        <v>854224.46</v>
      </c>
    </row>
    <row r="107" spans="2:17" x14ac:dyDescent="0.25">
      <c r="B107" s="665"/>
      <c r="C107" s="668"/>
      <c r="D107" s="217" t="s">
        <v>243</v>
      </c>
      <c r="E107" s="196">
        <f t="shared" si="27"/>
        <v>0</v>
      </c>
      <c r="F107" s="196">
        <f t="shared" si="27"/>
        <v>2655127.2800000003</v>
      </c>
      <c r="G107" s="196">
        <f t="shared" si="27"/>
        <v>2919162.1500000004</v>
      </c>
      <c r="H107" s="196">
        <f t="shared" si="27"/>
        <v>2995618.19</v>
      </c>
      <c r="I107" s="196">
        <f t="shared" si="27"/>
        <v>0</v>
      </c>
      <c r="J107" s="196">
        <f t="shared" si="27"/>
        <v>0</v>
      </c>
      <c r="K107" s="196">
        <f t="shared" si="27"/>
        <v>0</v>
      </c>
      <c r="L107" s="196">
        <f t="shared" si="27"/>
        <v>0</v>
      </c>
      <c r="M107" s="196">
        <f t="shared" si="27"/>
        <v>0</v>
      </c>
      <c r="N107" s="196">
        <f t="shared" si="27"/>
        <v>0</v>
      </c>
      <c r="O107" s="196">
        <f t="shared" si="27"/>
        <v>0</v>
      </c>
      <c r="P107" s="196">
        <f t="shared" si="27"/>
        <v>0</v>
      </c>
      <c r="Q107" s="197">
        <f t="shared" si="28"/>
        <v>8569907.620000001</v>
      </c>
    </row>
    <row r="108" spans="2:17" ht="16" thickBot="1" x14ac:dyDescent="0.3">
      <c r="B108" s="665"/>
      <c r="C108" s="668"/>
      <c r="D108" s="218" t="s">
        <v>66</v>
      </c>
      <c r="E108" s="199">
        <f t="shared" si="27"/>
        <v>0</v>
      </c>
      <c r="F108" s="199">
        <f t="shared" si="27"/>
        <v>0</v>
      </c>
      <c r="G108" s="199">
        <f t="shared" si="27"/>
        <v>0</v>
      </c>
      <c r="H108" s="199">
        <f t="shared" si="27"/>
        <v>0</v>
      </c>
      <c r="I108" s="199">
        <f t="shared" si="27"/>
        <v>0</v>
      </c>
      <c r="J108" s="199">
        <f t="shared" si="27"/>
        <v>0</v>
      </c>
      <c r="K108" s="199">
        <f t="shared" si="27"/>
        <v>0</v>
      </c>
      <c r="L108" s="199">
        <f t="shared" si="27"/>
        <v>0</v>
      </c>
      <c r="M108" s="199">
        <f t="shared" si="27"/>
        <v>0</v>
      </c>
      <c r="N108" s="199">
        <f t="shared" si="27"/>
        <v>0</v>
      </c>
      <c r="O108" s="199">
        <f t="shared" si="27"/>
        <v>0</v>
      </c>
      <c r="P108" s="199">
        <f t="shared" si="27"/>
        <v>0</v>
      </c>
      <c r="Q108" s="200">
        <f t="shared" si="28"/>
        <v>0</v>
      </c>
    </row>
    <row r="109" spans="2:17" ht="16" thickTop="1" x14ac:dyDescent="0.25">
      <c r="B109" s="665"/>
      <c r="C109" s="683"/>
      <c r="D109" s="219" t="s">
        <v>244</v>
      </c>
      <c r="E109" s="207">
        <f>SUM(E104:E108)</f>
        <v>0</v>
      </c>
      <c r="F109" s="207">
        <f t="shared" ref="F109:P109" si="29">SUM(F104:F108)</f>
        <v>142619289.66999999</v>
      </c>
      <c r="G109" s="207">
        <f t="shared" si="29"/>
        <v>118590295.76000004</v>
      </c>
      <c r="H109" s="207">
        <f t="shared" si="29"/>
        <v>115974706.17999998</v>
      </c>
      <c r="I109" s="207">
        <f t="shared" si="29"/>
        <v>0</v>
      </c>
      <c r="J109" s="207">
        <f t="shared" si="29"/>
        <v>0</v>
      </c>
      <c r="K109" s="207">
        <f t="shared" si="29"/>
        <v>0</v>
      </c>
      <c r="L109" s="207">
        <f t="shared" si="29"/>
        <v>0</v>
      </c>
      <c r="M109" s="207">
        <f t="shared" si="29"/>
        <v>0</v>
      </c>
      <c r="N109" s="207">
        <f t="shared" si="29"/>
        <v>0</v>
      </c>
      <c r="O109" s="207">
        <f t="shared" si="29"/>
        <v>0</v>
      </c>
      <c r="P109" s="207">
        <f t="shared" si="29"/>
        <v>0</v>
      </c>
      <c r="Q109" s="206">
        <f t="shared" si="28"/>
        <v>377184291.61000001</v>
      </c>
    </row>
    <row r="110" spans="2:17" x14ac:dyDescent="0.25">
      <c r="B110" s="665"/>
      <c r="C110" s="681" t="s">
        <v>245</v>
      </c>
      <c r="D110" s="682"/>
      <c r="E110" s="196">
        <f>E88+E99</f>
        <v>0</v>
      </c>
      <c r="F110" s="196">
        <f t="shared" ref="F110:J111" si="30">F88+F99</f>
        <v>21728754.670000002</v>
      </c>
      <c r="G110" s="196">
        <f t="shared" si="30"/>
        <v>22336644.530000001</v>
      </c>
      <c r="H110" s="196">
        <f t="shared" si="30"/>
        <v>22452978.529999997</v>
      </c>
      <c r="I110" s="196">
        <f t="shared" si="30"/>
        <v>0</v>
      </c>
      <c r="J110" s="196">
        <f t="shared" si="30"/>
        <v>0</v>
      </c>
      <c r="K110" s="196">
        <f>K88+K99</f>
        <v>0</v>
      </c>
      <c r="L110" s="196">
        <f t="shared" ref="L110:P111" si="31">L88+L99</f>
        <v>0</v>
      </c>
      <c r="M110" s="196">
        <f t="shared" si="31"/>
        <v>0</v>
      </c>
      <c r="N110" s="196">
        <f t="shared" si="31"/>
        <v>0</v>
      </c>
      <c r="O110" s="196">
        <f t="shared" si="31"/>
        <v>0</v>
      </c>
      <c r="P110" s="196">
        <f t="shared" si="31"/>
        <v>0</v>
      </c>
      <c r="Q110" s="197">
        <f t="shared" si="28"/>
        <v>66518377.730000004</v>
      </c>
    </row>
    <row r="111" spans="2:17" ht="16" thickBot="1" x14ac:dyDescent="0.3">
      <c r="B111" s="665"/>
      <c r="C111" s="672" t="s">
        <v>246</v>
      </c>
      <c r="D111" s="673"/>
      <c r="E111" s="199">
        <f>E89+E100</f>
        <v>0</v>
      </c>
      <c r="F111" s="199">
        <f t="shared" si="30"/>
        <v>187455.16</v>
      </c>
      <c r="G111" s="199">
        <f t="shared" si="30"/>
        <v>92988.69</v>
      </c>
      <c r="H111" s="199">
        <f t="shared" si="30"/>
        <v>175671.53</v>
      </c>
      <c r="I111" s="199">
        <f t="shared" si="30"/>
        <v>0</v>
      </c>
      <c r="J111" s="199">
        <f t="shared" si="30"/>
        <v>0</v>
      </c>
      <c r="K111" s="199">
        <f>K89+K100</f>
        <v>0</v>
      </c>
      <c r="L111" s="199">
        <f t="shared" si="31"/>
        <v>0</v>
      </c>
      <c r="M111" s="199">
        <f t="shared" si="31"/>
        <v>0</v>
      </c>
      <c r="N111" s="199">
        <f t="shared" si="31"/>
        <v>0</v>
      </c>
      <c r="O111" s="199">
        <f t="shared" si="31"/>
        <v>0</v>
      </c>
      <c r="P111" s="199">
        <f t="shared" si="31"/>
        <v>0</v>
      </c>
      <c r="Q111" s="200">
        <f t="shared" si="28"/>
        <v>456115.38</v>
      </c>
    </row>
    <row r="112" spans="2:17" ht="16" thickTop="1" x14ac:dyDescent="0.25">
      <c r="B112" s="665"/>
      <c r="C112" s="670" t="s">
        <v>109</v>
      </c>
      <c r="D112" s="671"/>
      <c r="E112" s="207">
        <f>E109+E110+E111</f>
        <v>0</v>
      </c>
      <c r="F112" s="207">
        <f t="shared" ref="F112:P112" si="32">F109+F110+F111</f>
        <v>164535499.49999997</v>
      </c>
      <c r="G112" s="207">
        <f t="shared" si="32"/>
        <v>141019928.98000002</v>
      </c>
      <c r="H112" s="207">
        <f t="shared" si="32"/>
        <v>138603356.23999998</v>
      </c>
      <c r="I112" s="207">
        <f t="shared" si="32"/>
        <v>0</v>
      </c>
      <c r="J112" s="207">
        <f t="shared" si="32"/>
        <v>0</v>
      </c>
      <c r="K112" s="207">
        <f t="shared" si="32"/>
        <v>0</v>
      </c>
      <c r="L112" s="207">
        <f t="shared" si="32"/>
        <v>0</v>
      </c>
      <c r="M112" s="207">
        <f t="shared" si="32"/>
        <v>0</v>
      </c>
      <c r="N112" s="207">
        <f t="shared" si="32"/>
        <v>0</v>
      </c>
      <c r="O112" s="207">
        <f t="shared" si="32"/>
        <v>0</v>
      </c>
      <c r="P112" s="207">
        <f t="shared" si="32"/>
        <v>0</v>
      </c>
      <c r="Q112" s="206">
        <f t="shared" si="28"/>
        <v>444158784.72000003</v>
      </c>
    </row>
    <row r="113" spans="2:17" x14ac:dyDescent="0.25">
      <c r="B113" s="665"/>
      <c r="C113" s="681" t="s">
        <v>101</v>
      </c>
      <c r="D113" s="682"/>
      <c r="E113" s="208">
        <f>E91+E102</f>
        <v>0</v>
      </c>
      <c r="F113" s="208">
        <f t="shared" ref="F113:P113" si="33">F91+F102</f>
        <v>0</v>
      </c>
      <c r="G113" s="208">
        <f t="shared" si="33"/>
        <v>0</v>
      </c>
      <c r="H113" s="208">
        <f t="shared" si="33"/>
        <v>0</v>
      </c>
      <c r="I113" s="208">
        <f t="shared" si="33"/>
        <v>0</v>
      </c>
      <c r="J113" s="208">
        <f t="shared" si="33"/>
        <v>0</v>
      </c>
      <c r="K113" s="208">
        <f t="shared" si="33"/>
        <v>0</v>
      </c>
      <c r="L113" s="208">
        <f t="shared" si="33"/>
        <v>0</v>
      </c>
      <c r="M113" s="208">
        <f t="shared" si="33"/>
        <v>0</v>
      </c>
      <c r="N113" s="208">
        <f t="shared" si="33"/>
        <v>0</v>
      </c>
      <c r="O113" s="208">
        <f t="shared" si="33"/>
        <v>0</v>
      </c>
      <c r="P113" s="208">
        <f t="shared" si="33"/>
        <v>0</v>
      </c>
      <c r="Q113" s="209">
        <f>AVERAGE(E113:P113)</f>
        <v>0</v>
      </c>
    </row>
    <row r="114" spans="2:17" ht="16" thickBot="1" x14ac:dyDescent="0.3">
      <c r="B114" s="666"/>
      <c r="C114" s="684" t="s">
        <v>247</v>
      </c>
      <c r="D114" s="685"/>
      <c r="E114" s="210" t="e">
        <f>E112/E113</f>
        <v>#DIV/0!</v>
      </c>
      <c r="F114" s="211" t="e">
        <f t="shared" ref="F114:Q114" si="34">F112/F113</f>
        <v>#DIV/0!</v>
      </c>
      <c r="G114" s="211" t="e">
        <f t="shared" si="34"/>
        <v>#DIV/0!</v>
      </c>
      <c r="H114" s="211" t="e">
        <f t="shared" si="34"/>
        <v>#DIV/0!</v>
      </c>
      <c r="I114" s="211" t="e">
        <f t="shared" si="34"/>
        <v>#DIV/0!</v>
      </c>
      <c r="J114" s="211" t="e">
        <f t="shared" si="34"/>
        <v>#DIV/0!</v>
      </c>
      <c r="K114" s="212" t="e">
        <f t="shared" si="34"/>
        <v>#DIV/0!</v>
      </c>
      <c r="L114" s="212" t="e">
        <f t="shared" si="34"/>
        <v>#DIV/0!</v>
      </c>
      <c r="M114" s="212" t="e">
        <f t="shared" si="34"/>
        <v>#DIV/0!</v>
      </c>
      <c r="N114" s="212" t="e">
        <f t="shared" si="34"/>
        <v>#DIV/0!</v>
      </c>
      <c r="O114" s="212" t="e">
        <f t="shared" si="34"/>
        <v>#DIV/0!</v>
      </c>
      <c r="P114" s="212" t="e">
        <f t="shared" si="34"/>
        <v>#DIV/0!</v>
      </c>
      <c r="Q114" s="213" t="e">
        <f t="shared" si="34"/>
        <v>#DIV/0!</v>
      </c>
    </row>
    <row r="115" spans="2:17" x14ac:dyDescent="0.25">
      <c r="B115" s="678" t="s">
        <v>24</v>
      </c>
      <c r="C115" s="678"/>
      <c r="D115" s="678"/>
      <c r="E115" s="678"/>
      <c r="F115" s="678"/>
      <c r="G115" s="678"/>
      <c r="H115" s="678"/>
      <c r="I115" s="678"/>
      <c r="J115" s="678"/>
      <c r="K115" s="678"/>
      <c r="L115" s="678"/>
      <c r="M115" s="678"/>
      <c r="N115" s="678"/>
      <c r="O115" s="678"/>
      <c r="P115" s="678"/>
      <c r="Q115" s="678"/>
    </row>
    <row r="116" spans="2:17" x14ac:dyDescent="0.25">
      <c r="B116" s="679" t="s">
        <v>249</v>
      </c>
      <c r="C116" s="679"/>
      <c r="D116" s="679"/>
      <c r="E116" s="679"/>
      <c r="F116" s="679"/>
      <c r="G116" s="679"/>
      <c r="H116" s="679"/>
      <c r="I116" s="679"/>
      <c r="J116" s="679"/>
      <c r="K116" s="679"/>
      <c r="L116" s="679"/>
      <c r="M116" s="679"/>
      <c r="N116" s="679"/>
      <c r="O116" s="679"/>
      <c r="P116" s="679"/>
      <c r="Q116" s="679"/>
    </row>
    <row r="117" spans="2:17" x14ac:dyDescent="0.25">
      <c r="B117" s="679" t="s">
        <v>250</v>
      </c>
      <c r="C117" s="679"/>
      <c r="D117" s="679"/>
      <c r="E117" s="679"/>
      <c r="F117" s="679"/>
      <c r="G117" s="679"/>
      <c r="H117" s="679"/>
      <c r="I117" s="679"/>
      <c r="J117" s="679"/>
      <c r="K117" s="679"/>
      <c r="L117" s="679"/>
      <c r="M117" s="679"/>
      <c r="N117" s="679"/>
      <c r="O117" s="679"/>
      <c r="P117" s="679"/>
      <c r="Q117" s="679"/>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C21"/>
  <sheetViews>
    <sheetView workbookViewId="0"/>
  </sheetViews>
  <sheetFormatPr defaultColWidth="9.1796875" defaultRowHeight="15.5" x14ac:dyDescent="0.35"/>
  <cols>
    <col min="1" max="1" width="15.7265625" style="11" bestFit="1" customWidth="1"/>
    <col min="2" max="3" width="9.1796875" style="10"/>
    <col min="4" max="16384" width="9.1796875" style="9"/>
  </cols>
  <sheetData>
    <row r="1" spans="1:3" x14ac:dyDescent="0.35">
      <c r="B1" s="10" t="s">
        <v>71</v>
      </c>
      <c r="C1" s="10" t="s">
        <v>72</v>
      </c>
    </row>
    <row r="2" spans="1:3" x14ac:dyDescent="0.35">
      <c r="A2" s="11">
        <v>39630</v>
      </c>
      <c r="B2" s="10" t="e">
        <f>#REF!</f>
        <v>#REF!</v>
      </c>
      <c r="C2" s="10" t="e">
        <f>'CBHP Caseload'!#REF!+'CBHP Caseload'!#REF!</f>
        <v>#REF!</v>
      </c>
    </row>
    <row r="3" spans="1:3" x14ac:dyDescent="0.35">
      <c r="A3" s="11">
        <v>39661</v>
      </c>
      <c r="B3" s="10" t="e">
        <f>#REF!</f>
        <v>#REF!</v>
      </c>
      <c r="C3" s="10" t="e">
        <f>'CBHP Caseload'!#REF!+'CBHP Caseload'!#REF!</f>
        <v>#REF!</v>
      </c>
    </row>
    <row r="4" spans="1:3" x14ac:dyDescent="0.35">
      <c r="A4" s="11">
        <v>39692</v>
      </c>
      <c r="B4" s="10" t="e">
        <f>#REF!</f>
        <v>#REF!</v>
      </c>
      <c r="C4" s="10" t="e">
        <f>'CBHP Caseload'!#REF!+'CBHP Caseload'!#REF!</f>
        <v>#REF!</v>
      </c>
    </row>
    <row r="5" spans="1:3" x14ac:dyDescent="0.35">
      <c r="A5" s="11">
        <v>39722</v>
      </c>
      <c r="B5" s="10" t="e">
        <f>#REF!</f>
        <v>#REF!</v>
      </c>
      <c r="C5" s="10" t="e">
        <f>'CBHP Caseload'!#REF!+'CBHP Caseload'!#REF!</f>
        <v>#REF!</v>
      </c>
    </row>
    <row r="6" spans="1:3" x14ac:dyDescent="0.35">
      <c r="A6" s="11">
        <v>39753</v>
      </c>
      <c r="B6" s="10" t="e">
        <f>#REF!</f>
        <v>#REF!</v>
      </c>
      <c r="C6" s="10" t="e">
        <f>'CBHP Caseload'!#REF!+'CBHP Caseload'!#REF!</f>
        <v>#REF!</v>
      </c>
    </row>
    <row r="7" spans="1:3" x14ac:dyDescent="0.35">
      <c r="A7" s="11">
        <v>39783</v>
      </c>
      <c r="B7" s="10" t="e">
        <f>#REF!</f>
        <v>#REF!</v>
      </c>
      <c r="C7" s="10" t="e">
        <f>'CBHP Caseload'!#REF!+'CBHP Caseload'!#REF!</f>
        <v>#REF!</v>
      </c>
    </row>
    <row r="8" spans="1:3" x14ac:dyDescent="0.35">
      <c r="A8" s="11">
        <v>39814</v>
      </c>
      <c r="B8" s="10" t="e">
        <f>#REF!</f>
        <v>#REF!</v>
      </c>
      <c r="C8" s="10" t="e">
        <f>'CBHP Caseload'!#REF!+'CBHP Caseload'!#REF!</f>
        <v>#REF!</v>
      </c>
    </row>
    <row r="9" spans="1:3" x14ac:dyDescent="0.35">
      <c r="A9" s="11">
        <v>39845</v>
      </c>
      <c r="B9" s="10" t="e">
        <f>#REF!</f>
        <v>#REF!</v>
      </c>
      <c r="C9" s="10" t="e">
        <f>'CBHP Caseload'!#REF!+'CBHP Caseload'!#REF!</f>
        <v>#REF!</v>
      </c>
    </row>
    <row r="10" spans="1:3" x14ac:dyDescent="0.35">
      <c r="A10" s="11">
        <v>39873</v>
      </c>
      <c r="B10" s="10" t="e">
        <f>#REF!</f>
        <v>#REF!</v>
      </c>
      <c r="C10" s="10" t="e">
        <f>'CBHP Caseload'!#REF!+'CBHP Caseload'!#REF!</f>
        <v>#REF!</v>
      </c>
    </row>
    <row r="11" spans="1:3" x14ac:dyDescent="0.35">
      <c r="A11" s="11">
        <v>39904</v>
      </c>
      <c r="B11" s="10" t="e">
        <f>#REF!</f>
        <v>#REF!</v>
      </c>
      <c r="C11" s="10" t="e">
        <f>'CBHP Caseload'!#REF!+'CBHP Caseload'!#REF!</f>
        <v>#REF!</v>
      </c>
    </row>
    <row r="12" spans="1:3" x14ac:dyDescent="0.35">
      <c r="A12" s="11">
        <v>39934</v>
      </c>
      <c r="B12" s="10" t="e">
        <f>#REF!</f>
        <v>#REF!</v>
      </c>
      <c r="C12" s="10" t="e">
        <f>'CBHP Caseload'!#REF!+'CBHP Caseload'!#REF!</f>
        <v>#REF!</v>
      </c>
    </row>
    <row r="13" spans="1:3" x14ac:dyDescent="0.35">
      <c r="A13" s="11">
        <v>39965</v>
      </c>
      <c r="B13" s="10" t="e">
        <f>#REF!</f>
        <v>#REF!</v>
      </c>
      <c r="C13" s="10" t="e">
        <f>'CBHP Caseload'!#REF!+'CBHP Caseload'!#REF!</f>
        <v>#REF!</v>
      </c>
    </row>
    <row r="14" spans="1:3" x14ac:dyDescent="0.35">
      <c r="A14" s="11">
        <v>39995</v>
      </c>
      <c r="B14" s="10" t="e">
        <f>#REF!</f>
        <v>#REF!</v>
      </c>
      <c r="C14" s="10">
        <f>'CBHP Caseload'!F16+'CBHP Caseload'!J16</f>
        <v>4458</v>
      </c>
    </row>
    <row r="15" spans="1:3" x14ac:dyDescent="0.35">
      <c r="A15" s="11">
        <v>40026</v>
      </c>
      <c r="B15" s="10" t="e">
        <f>#REF!</f>
        <v>#REF!</v>
      </c>
      <c r="C15" s="10">
        <f>'CBHP Caseload'!F17+'CBHP Caseload'!J17</f>
        <v>71057</v>
      </c>
    </row>
    <row r="16" spans="1:3" x14ac:dyDescent="0.35">
      <c r="A16" s="11">
        <v>40057</v>
      </c>
      <c r="B16" s="10" t="e">
        <f>#REF!</f>
        <v>#REF!</v>
      </c>
      <c r="C16" s="10">
        <f>'CBHP Caseload'!F18+'CBHP Caseload'!J18</f>
        <v>69973</v>
      </c>
    </row>
    <row r="17" spans="1:3" x14ac:dyDescent="0.35">
      <c r="A17" s="11">
        <v>40087</v>
      </c>
      <c r="B17" s="10" t="e">
        <f>#REF!</f>
        <v>#REF!</v>
      </c>
      <c r="C17" s="10">
        <f>'CBHP Caseload'!F19+'CBHP Caseload'!J19</f>
        <v>68488</v>
      </c>
    </row>
    <row r="18" spans="1:3" x14ac:dyDescent="0.35">
      <c r="A18" s="11">
        <v>40118</v>
      </c>
      <c r="B18" s="10" t="e">
        <f>#REF!</f>
        <v>#REF!</v>
      </c>
      <c r="C18" s="10">
        <f>'CBHP Caseload'!F20+'CBHP Caseload'!J20</f>
        <v>68047</v>
      </c>
    </row>
    <row r="19" spans="1:3" x14ac:dyDescent="0.35">
      <c r="A19" s="11">
        <v>40148</v>
      </c>
      <c r="B19" s="10" t="e">
        <f>#REF!</f>
        <v>#REF!</v>
      </c>
      <c r="C19" s="10">
        <f>'CBHP Caseload'!F21+'CBHP Caseload'!J21</f>
        <v>68278</v>
      </c>
    </row>
    <row r="20" spans="1:3" x14ac:dyDescent="0.35">
      <c r="A20" s="11">
        <v>40179</v>
      </c>
      <c r="B20" s="10" t="e">
        <f>#REF!</f>
        <v>#REF!</v>
      </c>
      <c r="C20" s="10">
        <f>'CBHP Caseload'!F22+'CBHP Caseload'!J22</f>
        <v>69221</v>
      </c>
    </row>
    <row r="21" spans="1:3" x14ac:dyDescent="0.3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4"/>
  <sheetViews>
    <sheetView view="pageBreakPreview" zoomScaleNormal="100" zoomScaleSheetLayoutView="100" workbookViewId="0">
      <selection activeCell="F18" sqref="F18"/>
    </sheetView>
  </sheetViews>
  <sheetFormatPr defaultColWidth="9.1796875" defaultRowHeight="12.5" x14ac:dyDescent="0.25"/>
  <cols>
    <col min="1" max="1" width="7.7265625" customWidth="1"/>
    <col min="2" max="2" width="89" customWidth="1"/>
    <col min="3" max="3" width="21.453125" bestFit="1" customWidth="1"/>
    <col min="4" max="4" width="22.453125" customWidth="1"/>
    <col min="5" max="5" width="19.1796875" bestFit="1" customWidth="1"/>
    <col min="6" max="6" width="19.26953125" customWidth="1"/>
    <col min="7" max="7" width="46.26953125" customWidth="1"/>
    <col min="11" max="11" width="14.26953125" bestFit="1" customWidth="1"/>
    <col min="13" max="13" width="9.26953125" bestFit="1" customWidth="1"/>
  </cols>
  <sheetData>
    <row r="1" spans="1:3" ht="15.5" x14ac:dyDescent="0.35">
      <c r="A1" s="503"/>
      <c r="B1" s="503"/>
      <c r="C1" s="8"/>
    </row>
    <row r="2" spans="1:3" ht="16" thickBot="1" x14ac:dyDescent="0.3">
      <c r="A2" s="75"/>
      <c r="B2" s="75"/>
      <c r="C2" s="75"/>
    </row>
    <row r="3" spans="1:3" ht="16" thickBot="1" x14ac:dyDescent="0.3">
      <c r="A3" s="76"/>
      <c r="B3" s="504" t="s">
        <v>353</v>
      </c>
      <c r="C3" s="505"/>
    </row>
    <row r="4" spans="1:3" ht="15.5" x14ac:dyDescent="0.25">
      <c r="A4" s="76"/>
      <c r="B4" s="35" t="s">
        <v>354</v>
      </c>
      <c r="C4" s="394">
        <v>7642975557</v>
      </c>
    </row>
    <row r="5" spans="1:3" ht="16.5" customHeight="1" x14ac:dyDescent="0.25">
      <c r="A5" s="76"/>
      <c r="B5" s="31" t="s">
        <v>355</v>
      </c>
      <c r="C5" s="394">
        <v>-248142</v>
      </c>
    </row>
    <row r="6" spans="1:3" ht="16.5" customHeight="1" x14ac:dyDescent="0.25">
      <c r="A6" s="76"/>
      <c r="B6" s="31" t="s">
        <v>356</v>
      </c>
      <c r="C6" s="394">
        <v>-1384496</v>
      </c>
    </row>
    <row r="7" spans="1:3" ht="16.5" customHeight="1" x14ac:dyDescent="0.25">
      <c r="A7" s="76"/>
      <c r="B7" s="31" t="s">
        <v>357</v>
      </c>
      <c r="C7" s="394">
        <v>67940</v>
      </c>
    </row>
    <row r="8" spans="1:3" ht="16.5" customHeight="1" x14ac:dyDescent="0.25">
      <c r="A8" s="76"/>
      <c r="B8" s="76" t="s">
        <v>358</v>
      </c>
      <c r="C8" s="394">
        <v>69070</v>
      </c>
    </row>
    <row r="9" spans="1:3" ht="15.5" x14ac:dyDescent="0.25">
      <c r="A9" s="76"/>
      <c r="B9" s="31" t="s">
        <v>359</v>
      </c>
      <c r="C9" s="394">
        <v>-10000000</v>
      </c>
    </row>
    <row r="10" spans="1:3" ht="15.75" hidden="1" customHeight="1" x14ac:dyDescent="0.25">
      <c r="A10" s="76"/>
      <c r="B10" s="385">
        <v>0</v>
      </c>
      <c r="C10" s="394">
        <v>0</v>
      </c>
    </row>
    <row r="11" spans="1:3" ht="18" hidden="1" customHeight="1" x14ac:dyDescent="0.25">
      <c r="A11" s="76"/>
      <c r="B11" s="385">
        <v>0</v>
      </c>
      <c r="C11" s="394">
        <v>0</v>
      </c>
    </row>
    <row r="12" spans="1:3" ht="23.25" hidden="1" customHeight="1" x14ac:dyDescent="0.25">
      <c r="A12" s="76"/>
      <c r="B12" s="385">
        <v>0</v>
      </c>
      <c r="C12" s="395">
        <v>0</v>
      </c>
    </row>
    <row r="13" spans="1:3" ht="25.5" hidden="1" customHeight="1" x14ac:dyDescent="0.25">
      <c r="A13" s="76"/>
      <c r="B13" s="385">
        <v>0</v>
      </c>
      <c r="C13" s="394">
        <v>0</v>
      </c>
    </row>
    <row r="14" spans="1:3" ht="15.5" x14ac:dyDescent="0.25">
      <c r="A14" s="76"/>
      <c r="B14" s="36" t="s">
        <v>360</v>
      </c>
      <c r="C14" s="396">
        <v>7631479929</v>
      </c>
    </row>
    <row r="15" spans="1:3" ht="16" thickBot="1" x14ac:dyDescent="0.3">
      <c r="A15" s="76"/>
      <c r="B15" s="46" t="s">
        <v>361</v>
      </c>
      <c r="C15" s="395">
        <v>4605183091</v>
      </c>
    </row>
    <row r="16" spans="1:3" ht="16.5" thickTop="1" thickBot="1" x14ac:dyDescent="0.3">
      <c r="A16" s="76"/>
      <c r="B16" s="185" t="s">
        <v>362</v>
      </c>
      <c r="C16" s="397">
        <v>3026296838</v>
      </c>
    </row>
    <row r="64" ht="37.5" customHeight="1" x14ac:dyDescent="0.25"/>
  </sheetData>
  <mergeCells count="2">
    <mergeCell ref="A1:B1"/>
    <mergeCell ref="B3:C3"/>
  </mergeCells>
  <phoneticPr fontId="25"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O60"/>
  <sheetViews>
    <sheetView view="pageBreakPreview" zoomScale="90" zoomScaleNormal="100" zoomScaleSheetLayoutView="90" workbookViewId="0">
      <selection activeCell="F18" sqref="F18"/>
    </sheetView>
  </sheetViews>
  <sheetFormatPr defaultColWidth="9.1796875" defaultRowHeight="12.5" x14ac:dyDescent="0.25"/>
  <cols>
    <col min="1" max="1" width="12.1796875" customWidth="1"/>
    <col min="2" max="2" width="36.453125" bestFit="1" customWidth="1"/>
    <col min="3" max="4" width="17.81640625" bestFit="1" customWidth="1"/>
    <col min="5" max="5" width="17.453125" customWidth="1"/>
    <col min="6" max="6" width="15.1796875" customWidth="1"/>
    <col min="7" max="7" width="17.81640625" bestFit="1" customWidth="1"/>
    <col min="8" max="8" width="17.453125" customWidth="1"/>
    <col min="9" max="9" width="14.81640625" customWidth="1"/>
    <col min="10" max="14" width="16.1796875" customWidth="1"/>
    <col min="15" max="15" width="15.81640625" customWidth="1"/>
    <col min="16" max="16" width="11.1796875" bestFit="1" customWidth="1"/>
    <col min="17" max="18" width="5.54296875" bestFit="1" customWidth="1"/>
    <col min="19" max="19" width="30" bestFit="1" customWidth="1"/>
    <col min="20" max="24" width="5.54296875" bestFit="1" customWidth="1"/>
  </cols>
  <sheetData>
    <row r="1" spans="1:15" s="140" customFormat="1" ht="16" thickBot="1" x14ac:dyDescent="0.3">
      <c r="C1" s="140" t="s">
        <v>153</v>
      </c>
      <c r="D1" s="140" t="s">
        <v>153</v>
      </c>
      <c r="E1" s="140" t="s">
        <v>153</v>
      </c>
      <c r="F1" s="140" t="s">
        <v>153</v>
      </c>
      <c r="G1" s="140" t="s">
        <v>153</v>
      </c>
      <c r="H1" s="140" t="s">
        <v>153</v>
      </c>
      <c r="I1" s="140" t="s">
        <v>153</v>
      </c>
      <c r="J1" s="140" t="s">
        <v>153</v>
      </c>
      <c r="K1" s="140" t="s">
        <v>153</v>
      </c>
      <c r="L1" s="140" t="s">
        <v>153</v>
      </c>
      <c r="M1" s="140" t="s">
        <v>153</v>
      </c>
      <c r="N1" s="140" t="s">
        <v>153</v>
      </c>
      <c r="O1" s="140" t="s">
        <v>153</v>
      </c>
    </row>
    <row r="2" spans="1:15" s="140" customFormat="1" ht="16" thickBot="1" x14ac:dyDescent="0.3">
      <c r="A2" s="506" t="s">
        <v>282</v>
      </c>
      <c r="B2" s="507"/>
      <c r="C2" s="507"/>
      <c r="D2" s="507"/>
      <c r="E2" s="507"/>
      <c r="F2" s="507"/>
      <c r="G2" s="507"/>
      <c r="H2" s="507"/>
      <c r="I2" s="507"/>
      <c r="J2" s="507"/>
      <c r="K2" s="507"/>
      <c r="L2" s="507"/>
      <c r="M2" s="507"/>
      <c r="N2" s="507"/>
      <c r="O2" s="508"/>
    </row>
    <row r="3" spans="1:15" ht="31.5" customHeight="1" thickBot="1" x14ac:dyDescent="0.3">
      <c r="A3" s="141"/>
      <c r="B3" s="142" t="s">
        <v>42</v>
      </c>
      <c r="C3" s="175">
        <v>43282</v>
      </c>
      <c r="D3" s="176">
        <v>43313</v>
      </c>
      <c r="E3" s="176">
        <v>43344</v>
      </c>
      <c r="F3" s="176">
        <v>43374</v>
      </c>
      <c r="G3" s="176">
        <v>43405</v>
      </c>
      <c r="H3" s="176">
        <v>43435</v>
      </c>
      <c r="I3" s="176">
        <v>43466</v>
      </c>
      <c r="J3" s="176">
        <v>43497</v>
      </c>
      <c r="K3" s="176">
        <v>43525</v>
      </c>
      <c r="L3" s="176">
        <v>43556</v>
      </c>
      <c r="M3" s="176">
        <v>43586</v>
      </c>
      <c r="N3" s="176">
        <v>43617</v>
      </c>
      <c r="O3" s="143" t="s">
        <v>280</v>
      </c>
    </row>
    <row r="4" spans="1:15" ht="31.5" customHeight="1" x14ac:dyDescent="0.25">
      <c r="A4" s="509" t="s">
        <v>143</v>
      </c>
      <c r="B4" s="144" t="s">
        <v>150</v>
      </c>
      <c r="C4" s="421">
        <v>52631356</v>
      </c>
      <c r="D4" s="422">
        <v>52657747</v>
      </c>
      <c r="E4" s="422">
        <v>52630252</v>
      </c>
      <c r="F4" s="422">
        <v>38136591</v>
      </c>
      <c r="G4" s="422">
        <v>38136591</v>
      </c>
      <c r="H4" s="422">
        <v>40451979</v>
      </c>
      <c r="I4" s="422">
        <v>36978897</v>
      </c>
      <c r="J4" s="398">
        <v>0</v>
      </c>
      <c r="K4" s="398">
        <v>0</v>
      </c>
      <c r="L4" s="398">
        <v>0</v>
      </c>
      <c r="M4" s="398">
        <v>0</v>
      </c>
      <c r="N4" s="398">
        <v>0</v>
      </c>
      <c r="O4" s="399">
        <v>311623413</v>
      </c>
    </row>
    <row r="5" spans="1:15" ht="31.5" customHeight="1" x14ac:dyDescent="0.25">
      <c r="A5" s="510"/>
      <c r="B5" s="144" t="s">
        <v>269</v>
      </c>
      <c r="C5" s="423">
        <v>0</v>
      </c>
      <c r="D5" s="424">
        <v>48355</v>
      </c>
      <c r="E5" s="424">
        <v>0</v>
      </c>
      <c r="F5" s="424">
        <v>146303</v>
      </c>
      <c r="G5" s="424">
        <v>-194658</v>
      </c>
      <c r="H5" s="424">
        <v>0</v>
      </c>
      <c r="I5" s="424">
        <v>0</v>
      </c>
      <c r="J5" s="398">
        <v>0</v>
      </c>
      <c r="K5" s="398">
        <v>0</v>
      </c>
      <c r="L5" s="398">
        <v>0</v>
      </c>
      <c r="M5" s="398">
        <v>0</v>
      </c>
      <c r="N5" s="400">
        <v>0</v>
      </c>
      <c r="O5" s="399">
        <v>0</v>
      </c>
    </row>
    <row r="6" spans="1:15" ht="31.5" customHeight="1" x14ac:dyDescent="0.25">
      <c r="A6" s="510"/>
      <c r="B6" s="145" t="s">
        <v>151</v>
      </c>
      <c r="C6" s="425">
        <v>10100539</v>
      </c>
      <c r="D6" s="426">
        <v>10093779</v>
      </c>
      <c r="E6" s="426">
        <v>10107291</v>
      </c>
      <c r="F6" s="426">
        <v>8129483</v>
      </c>
      <c r="G6" s="426">
        <v>8129483</v>
      </c>
      <c r="H6" s="426">
        <v>9451683</v>
      </c>
      <c r="I6" s="426">
        <v>7468383</v>
      </c>
      <c r="J6" s="401">
        <v>0</v>
      </c>
      <c r="K6" s="401">
        <v>0</v>
      </c>
      <c r="L6" s="401">
        <v>0</v>
      </c>
      <c r="M6" s="401">
        <v>0</v>
      </c>
      <c r="N6" s="401">
        <v>0</v>
      </c>
      <c r="O6" s="402">
        <v>63480641</v>
      </c>
    </row>
    <row r="7" spans="1:15" ht="31.5" customHeight="1" thickBot="1" x14ac:dyDescent="0.3">
      <c r="A7" s="510"/>
      <c r="B7" s="146" t="s">
        <v>152</v>
      </c>
      <c r="C7" s="427">
        <v>69163117</v>
      </c>
      <c r="D7" s="428">
        <v>69352922</v>
      </c>
      <c r="E7" s="428">
        <v>71671922</v>
      </c>
      <c r="F7" s="428">
        <v>35668497</v>
      </c>
      <c r="G7" s="428">
        <v>35668497</v>
      </c>
      <c r="H7" s="428">
        <v>37218123</v>
      </c>
      <c r="I7" s="428">
        <v>34893684</v>
      </c>
      <c r="J7" s="403">
        <v>0</v>
      </c>
      <c r="K7" s="403">
        <v>0</v>
      </c>
      <c r="L7" s="403">
        <v>0</v>
      </c>
      <c r="M7" s="403">
        <v>0</v>
      </c>
      <c r="N7" s="403">
        <v>0</v>
      </c>
      <c r="O7" s="404">
        <v>353636762</v>
      </c>
    </row>
    <row r="8" spans="1:15" ht="31.5" customHeight="1" thickTop="1" thickBot="1" x14ac:dyDescent="0.3">
      <c r="A8" s="511"/>
      <c r="B8" s="147" t="s">
        <v>144</v>
      </c>
      <c r="C8" s="429">
        <v>131895012</v>
      </c>
      <c r="D8" s="429">
        <v>132152803</v>
      </c>
      <c r="E8" s="430">
        <v>134409465</v>
      </c>
      <c r="F8" s="430">
        <v>82080874</v>
      </c>
      <c r="G8" s="430">
        <v>81739913</v>
      </c>
      <c r="H8" s="430">
        <v>87121785</v>
      </c>
      <c r="I8" s="430">
        <v>79340964</v>
      </c>
      <c r="J8" s="405">
        <v>0</v>
      </c>
      <c r="K8" s="405">
        <v>0</v>
      </c>
      <c r="L8" s="405">
        <v>0</v>
      </c>
      <c r="M8" s="406">
        <v>0</v>
      </c>
      <c r="N8" s="406">
        <v>0</v>
      </c>
      <c r="O8" s="407">
        <v>728740816</v>
      </c>
    </row>
    <row r="9" spans="1:15" ht="31.5" customHeight="1" x14ac:dyDescent="0.25">
      <c r="A9" s="510" t="s">
        <v>145</v>
      </c>
      <c r="B9" s="148" t="s">
        <v>263</v>
      </c>
      <c r="C9" s="423">
        <v>14594243</v>
      </c>
      <c r="D9" s="431">
        <v>14545888</v>
      </c>
      <c r="E9" s="431">
        <v>14594247</v>
      </c>
      <c r="F9" s="431">
        <v>14239825</v>
      </c>
      <c r="G9" s="431">
        <v>14580786</v>
      </c>
      <c r="H9" s="431">
        <v>24483648</v>
      </c>
      <c r="I9" s="431">
        <v>44641918</v>
      </c>
      <c r="J9" s="400">
        <v>0</v>
      </c>
      <c r="K9" s="400">
        <v>0</v>
      </c>
      <c r="L9" s="400">
        <v>0</v>
      </c>
      <c r="M9" s="400">
        <v>0</v>
      </c>
      <c r="N9" s="400">
        <v>0</v>
      </c>
      <c r="O9" s="408">
        <v>141680555</v>
      </c>
    </row>
    <row r="10" spans="1:15" ht="31.5" customHeight="1" thickBot="1" x14ac:dyDescent="0.3">
      <c r="A10" s="510"/>
      <c r="B10" s="149" t="s">
        <v>255</v>
      </c>
      <c r="C10" s="427">
        <v>7956680</v>
      </c>
      <c r="D10" s="432">
        <v>7852070</v>
      </c>
      <c r="E10" s="432">
        <v>7956684</v>
      </c>
      <c r="F10" s="432">
        <v>9206683</v>
      </c>
      <c r="G10" s="432">
        <v>9206683</v>
      </c>
      <c r="H10" s="432">
        <v>11837215</v>
      </c>
      <c r="I10" s="432">
        <v>7891417</v>
      </c>
      <c r="J10" s="409">
        <v>0</v>
      </c>
      <c r="K10" s="409">
        <v>0</v>
      </c>
      <c r="L10" s="409">
        <v>0</v>
      </c>
      <c r="M10" s="409">
        <v>0</v>
      </c>
      <c r="N10" s="409">
        <v>0</v>
      </c>
      <c r="O10" s="410">
        <v>61907432</v>
      </c>
    </row>
    <row r="11" spans="1:15" ht="31.5" customHeight="1" thickTop="1" thickBot="1" x14ac:dyDescent="0.3">
      <c r="A11" s="510"/>
      <c r="B11" s="150" t="s">
        <v>146</v>
      </c>
      <c r="C11" s="433">
        <v>22550923</v>
      </c>
      <c r="D11" s="434">
        <v>22397958</v>
      </c>
      <c r="E11" s="434">
        <v>22550931</v>
      </c>
      <c r="F11" s="434">
        <v>23446508</v>
      </c>
      <c r="G11" s="434">
        <v>23787469</v>
      </c>
      <c r="H11" s="434">
        <v>36320863</v>
      </c>
      <c r="I11" s="434">
        <v>52533335</v>
      </c>
      <c r="J11" s="411">
        <v>0</v>
      </c>
      <c r="K11" s="411">
        <v>0</v>
      </c>
      <c r="L11" s="411">
        <v>0</v>
      </c>
      <c r="M11" s="411">
        <v>0</v>
      </c>
      <c r="N11" s="411">
        <v>0</v>
      </c>
      <c r="O11" s="412">
        <v>203587987</v>
      </c>
    </row>
    <row r="12" spans="1:15" ht="31.5" customHeight="1" thickBot="1" x14ac:dyDescent="0.3">
      <c r="A12" s="512" t="s">
        <v>147</v>
      </c>
      <c r="B12" s="513"/>
      <c r="C12" s="435">
        <v>154445935</v>
      </c>
      <c r="D12" s="436">
        <v>154550761</v>
      </c>
      <c r="E12" s="436">
        <v>156960396</v>
      </c>
      <c r="F12" s="436">
        <v>105527382</v>
      </c>
      <c r="G12" s="436">
        <v>105527382</v>
      </c>
      <c r="H12" s="436">
        <v>123442648</v>
      </c>
      <c r="I12" s="436">
        <v>131874299</v>
      </c>
      <c r="J12" s="414">
        <v>0</v>
      </c>
      <c r="K12" s="414">
        <v>0</v>
      </c>
      <c r="L12" s="414">
        <v>0</v>
      </c>
      <c r="M12" s="413">
        <v>0</v>
      </c>
      <c r="N12" s="413">
        <v>0</v>
      </c>
      <c r="O12" s="415">
        <v>932328803</v>
      </c>
    </row>
    <row r="60" ht="37.5" customHeight="1" x14ac:dyDescent="0.25"/>
  </sheetData>
  <mergeCells count="4">
    <mergeCell ref="A2:O2"/>
    <mergeCell ref="A4:A8"/>
    <mergeCell ref="A9:A11"/>
    <mergeCell ref="A12:B12"/>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1:S152"/>
  <sheetViews>
    <sheetView view="pageBreakPreview" topLeftCell="A100" zoomScale="80" zoomScaleNormal="100" zoomScaleSheetLayoutView="80" workbookViewId="0">
      <selection activeCell="F18" sqref="F18"/>
    </sheetView>
  </sheetViews>
  <sheetFormatPr defaultColWidth="9.1796875" defaultRowHeight="12.5" x14ac:dyDescent="0.25"/>
  <cols>
    <col min="2" max="2" width="41.7265625" customWidth="1"/>
    <col min="3" max="3" width="14.1796875" bestFit="1" customWidth="1"/>
    <col min="4" max="4" width="10.7265625" customWidth="1"/>
    <col min="5" max="5" width="12.453125" customWidth="1"/>
    <col min="6" max="6" width="12.7265625" customWidth="1"/>
    <col min="7" max="8" width="15.1796875" customWidth="1"/>
    <col min="9" max="9" width="10.54296875" customWidth="1"/>
    <col min="10" max="10" width="17.26953125" customWidth="1"/>
    <col min="11" max="11" width="11.7265625" customWidth="1"/>
    <col min="12" max="12" width="16" customWidth="1"/>
    <col min="13" max="13" width="10.7265625" bestFit="1" customWidth="1"/>
    <col min="14" max="15" width="10.54296875" customWidth="1"/>
    <col min="16" max="16" width="11.7265625" customWidth="1"/>
    <col min="17" max="17" width="10.26953125" customWidth="1"/>
    <col min="18" max="21" width="12.26953125" customWidth="1"/>
    <col min="22" max="22" width="11.26953125" bestFit="1" customWidth="1"/>
    <col min="23" max="23" width="9.81640625" bestFit="1" customWidth="1"/>
    <col min="24" max="24" width="20.1796875" bestFit="1" customWidth="1"/>
    <col min="25" max="25" width="11.26953125" bestFit="1" customWidth="1"/>
    <col min="26" max="26" width="12.26953125" bestFit="1" customWidth="1"/>
    <col min="27" max="27" width="21.81640625" bestFit="1" customWidth="1"/>
    <col min="28" max="28" width="28.1796875" bestFit="1" customWidth="1"/>
    <col min="29" max="29" width="33.7265625" bestFit="1" customWidth="1"/>
    <col min="30" max="31" width="11.26953125" bestFit="1" customWidth="1"/>
    <col min="32" max="32" width="17.453125" bestFit="1" customWidth="1"/>
    <col min="33" max="33" width="10.1796875" bestFit="1" customWidth="1"/>
    <col min="34" max="34" width="11.26953125" bestFit="1" customWidth="1"/>
    <col min="35" max="35" width="13.81640625" bestFit="1" customWidth="1"/>
    <col min="36" max="36" width="10" bestFit="1" customWidth="1"/>
    <col min="37" max="38" width="9.453125" bestFit="1" customWidth="1"/>
    <col min="39" max="39" width="10.81640625" customWidth="1"/>
    <col min="40" max="40" width="9.453125" bestFit="1" customWidth="1"/>
  </cols>
  <sheetData>
    <row r="1" spans="2:18" ht="22.5" customHeight="1" x14ac:dyDescent="0.25">
      <c r="B1" s="514" t="s">
        <v>135</v>
      </c>
      <c r="C1" s="515"/>
      <c r="D1" s="515"/>
      <c r="E1" s="515"/>
      <c r="F1" s="515"/>
      <c r="G1" s="515"/>
      <c r="H1" s="515"/>
      <c r="I1" s="515"/>
      <c r="J1" s="515"/>
      <c r="K1" s="515"/>
      <c r="L1" s="515"/>
      <c r="M1" s="515"/>
      <c r="N1" s="515"/>
      <c r="O1" s="515"/>
      <c r="P1" s="515"/>
      <c r="Q1" s="515"/>
      <c r="R1" s="516"/>
    </row>
    <row r="2" spans="2:18" ht="62.25" customHeight="1" x14ac:dyDescent="0.25">
      <c r="B2" s="93"/>
      <c r="C2" s="50" t="s">
        <v>112</v>
      </c>
      <c r="D2" s="50" t="s">
        <v>113</v>
      </c>
      <c r="E2" s="50" t="s">
        <v>114</v>
      </c>
      <c r="F2" s="50" t="s">
        <v>97</v>
      </c>
      <c r="G2" s="50" t="s">
        <v>115</v>
      </c>
      <c r="H2" s="50" t="s">
        <v>116</v>
      </c>
      <c r="I2" s="50" t="s">
        <v>117</v>
      </c>
      <c r="J2" s="50" t="s">
        <v>19</v>
      </c>
      <c r="K2" s="50" t="s">
        <v>122</v>
      </c>
      <c r="L2" s="50" t="s">
        <v>118</v>
      </c>
      <c r="M2" s="50" t="s">
        <v>20</v>
      </c>
      <c r="N2" s="50" t="s">
        <v>119</v>
      </c>
      <c r="O2" s="50" t="s">
        <v>120</v>
      </c>
      <c r="P2" s="50" t="s">
        <v>121</v>
      </c>
      <c r="Q2" s="50" t="s">
        <v>30</v>
      </c>
      <c r="R2" s="94" t="s">
        <v>0</v>
      </c>
    </row>
    <row r="3" spans="2:18" ht="15.5" hidden="1" x14ac:dyDescent="0.25">
      <c r="B3" s="95">
        <v>39995</v>
      </c>
      <c r="C3" s="2">
        <v>38058</v>
      </c>
      <c r="D3" s="2">
        <v>6774</v>
      </c>
      <c r="E3" s="2">
        <v>52315</v>
      </c>
      <c r="F3" s="2"/>
      <c r="G3" s="47">
        <v>70356</v>
      </c>
      <c r="H3" s="2">
        <v>0</v>
      </c>
      <c r="I3" s="2"/>
      <c r="J3" s="2">
        <v>393</v>
      </c>
      <c r="K3" s="2">
        <v>259609</v>
      </c>
      <c r="L3" s="2"/>
      <c r="M3" s="2">
        <v>18285</v>
      </c>
      <c r="N3" s="2">
        <v>7745</v>
      </c>
      <c r="O3" s="2"/>
      <c r="P3" s="2">
        <v>3930</v>
      </c>
      <c r="Q3" s="2">
        <v>15434</v>
      </c>
      <c r="R3" s="96">
        <v>472899</v>
      </c>
    </row>
    <row r="4" spans="2:18" ht="15.5" hidden="1" x14ac:dyDescent="0.25">
      <c r="B4" s="95">
        <v>40026</v>
      </c>
      <c r="C4" s="2">
        <v>38306</v>
      </c>
      <c r="D4" s="2">
        <v>6863</v>
      </c>
      <c r="E4" s="2">
        <v>52573</v>
      </c>
      <c r="F4" s="2"/>
      <c r="G4" s="47">
        <v>71467</v>
      </c>
      <c r="H4" s="49">
        <v>0</v>
      </c>
      <c r="I4" s="2"/>
      <c r="J4" s="2">
        <v>395</v>
      </c>
      <c r="K4" s="2">
        <v>263415</v>
      </c>
      <c r="L4" s="2"/>
      <c r="M4" s="2">
        <v>18325</v>
      </c>
      <c r="N4" s="2">
        <v>7849</v>
      </c>
      <c r="O4" s="2"/>
      <c r="P4" s="2">
        <v>3835</v>
      </c>
      <c r="Q4" s="2">
        <v>15522</v>
      </c>
      <c r="R4" s="96">
        <v>478550</v>
      </c>
    </row>
    <row r="5" spans="2:18" ht="15.5" hidden="1" x14ac:dyDescent="0.25">
      <c r="B5" s="95">
        <v>40057</v>
      </c>
      <c r="C5" s="2">
        <v>38346</v>
      </c>
      <c r="D5" s="2">
        <v>6945</v>
      </c>
      <c r="E5" s="2">
        <v>52710</v>
      </c>
      <c r="F5" s="2"/>
      <c r="G5" s="47">
        <v>72192</v>
      </c>
      <c r="H5" s="49">
        <v>0</v>
      </c>
      <c r="I5" s="2"/>
      <c r="J5" s="2">
        <v>402</v>
      </c>
      <c r="K5" s="2">
        <v>266381</v>
      </c>
      <c r="L5" s="2"/>
      <c r="M5" s="2">
        <v>18200</v>
      </c>
      <c r="N5" s="2">
        <v>7775</v>
      </c>
      <c r="O5" s="2"/>
      <c r="P5" s="2">
        <v>3724</v>
      </c>
      <c r="Q5" s="2">
        <v>15513</v>
      </c>
      <c r="R5" s="96">
        <v>482188</v>
      </c>
    </row>
    <row r="6" spans="2:18" ht="15.5" hidden="1" x14ac:dyDescent="0.25">
      <c r="B6" s="95">
        <v>40087</v>
      </c>
      <c r="C6" s="2">
        <v>38480</v>
      </c>
      <c r="D6" s="2">
        <v>6985</v>
      </c>
      <c r="E6" s="2">
        <v>52847</v>
      </c>
      <c r="F6" s="2"/>
      <c r="G6" s="47">
        <v>73474</v>
      </c>
      <c r="H6" s="49">
        <v>0</v>
      </c>
      <c r="I6" s="2"/>
      <c r="J6" s="2">
        <v>406</v>
      </c>
      <c r="K6" s="2">
        <v>270514</v>
      </c>
      <c r="L6" s="2"/>
      <c r="M6" s="2">
        <v>18169</v>
      </c>
      <c r="N6" s="2">
        <v>7713</v>
      </c>
      <c r="O6" s="2"/>
      <c r="P6" s="2">
        <v>3650</v>
      </c>
      <c r="Q6" s="2">
        <v>15638</v>
      </c>
      <c r="R6" s="96">
        <v>487876</v>
      </c>
    </row>
    <row r="7" spans="2:18" ht="15.5" hidden="1" x14ac:dyDescent="0.25">
      <c r="B7" s="95">
        <v>40118</v>
      </c>
      <c r="C7" s="2">
        <v>38387</v>
      </c>
      <c r="D7" s="2">
        <v>6986</v>
      </c>
      <c r="E7" s="2">
        <v>52982</v>
      </c>
      <c r="F7" s="2"/>
      <c r="G7" s="47">
        <v>73957</v>
      </c>
      <c r="H7" s="49">
        <v>0</v>
      </c>
      <c r="I7" s="2"/>
      <c r="J7" s="2">
        <v>418</v>
      </c>
      <c r="K7" s="2">
        <v>272453</v>
      </c>
      <c r="L7" s="2"/>
      <c r="M7" s="2">
        <v>17992</v>
      </c>
      <c r="N7" s="2">
        <v>7674</v>
      </c>
      <c r="O7" s="2"/>
      <c r="P7" s="2">
        <v>3644</v>
      </c>
      <c r="Q7" s="2">
        <v>15743</v>
      </c>
      <c r="R7" s="96">
        <v>490236</v>
      </c>
    </row>
    <row r="8" spans="2:18" ht="15.5" hidden="1" x14ac:dyDescent="0.25">
      <c r="B8" s="95">
        <v>40148</v>
      </c>
      <c r="C8" s="2">
        <v>38410</v>
      </c>
      <c r="D8" s="2">
        <v>7025</v>
      </c>
      <c r="E8" s="2">
        <v>53000</v>
      </c>
      <c r="F8" s="2"/>
      <c r="G8" s="47">
        <v>75120</v>
      </c>
      <c r="H8" s="49">
        <v>0</v>
      </c>
      <c r="I8" s="2"/>
      <c r="J8" s="2">
        <v>411</v>
      </c>
      <c r="K8" s="2">
        <v>275867</v>
      </c>
      <c r="L8" s="2"/>
      <c r="M8" s="2">
        <v>18371</v>
      </c>
      <c r="N8" s="2">
        <v>7627</v>
      </c>
      <c r="O8" s="2"/>
      <c r="P8" s="2">
        <v>3632</v>
      </c>
      <c r="Q8" s="2">
        <v>15846</v>
      </c>
      <c r="R8" s="96">
        <v>495309</v>
      </c>
    </row>
    <row r="9" spans="2:18" ht="15.5" hidden="1" x14ac:dyDescent="0.25">
      <c r="B9" s="95">
        <v>40179</v>
      </c>
      <c r="C9" s="2">
        <v>38452</v>
      </c>
      <c r="D9" s="2">
        <v>7047</v>
      </c>
      <c r="E9" s="2">
        <v>53255</v>
      </c>
      <c r="F9" s="2"/>
      <c r="G9" s="47">
        <v>76403</v>
      </c>
      <c r="H9" s="49">
        <v>0</v>
      </c>
      <c r="I9" s="2"/>
      <c r="J9" s="2">
        <v>416</v>
      </c>
      <c r="K9" s="2">
        <v>279000</v>
      </c>
      <c r="L9" s="2"/>
      <c r="M9" s="2">
        <v>18400</v>
      </c>
      <c r="N9" s="2">
        <v>7796</v>
      </c>
      <c r="O9" s="2"/>
      <c r="P9" s="2">
        <v>3610</v>
      </c>
      <c r="Q9" s="2">
        <v>15954</v>
      </c>
      <c r="R9" s="96">
        <v>500333</v>
      </c>
    </row>
    <row r="10" spans="2:18" ht="15.5" hidden="1" x14ac:dyDescent="0.25">
      <c r="B10" s="95">
        <v>40210</v>
      </c>
      <c r="C10" s="2">
        <v>38432</v>
      </c>
      <c r="D10" s="2">
        <v>7049</v>
      </c>
      <c r="E10" s="2">
        <v>53298</v>
      </c>
      <c r="F10" s="2"/>
      <c r="G10" s="47">
        <v>77214</v>
      </c>
      <c r="H10" s="49">
        <v>0</v>
      </c>
      <c r="I10" s="2"/>
      <c r="J10" s="2">
        <v>431</v>
      </c>
      <c r="K10" s="2">
        <v>279898</v>
      </c>
      <c r="L10" s="2"/>
      <c r="M10" s="2">
        <v>18467</v>
      </c>
      <c r="N10" s="2">
        <v>7779</v>
      </c>
      <c r="O10" s="2"/>
      <c r="P10" s="2">
        <v>3550</v>
      </c>
      <c r="Q10" s="2">
        <v>16076</v>
      </c>
      <c r="R10" s="96">
        <v>502194</v>
      </c>
    </row>
    <row r="11" spans="2:18" ht="15.5" hidden="1" x14ac:dyDescent="0.25">
      <c r="B11" s="95">
        <v>40238</v>
      </c>
      <c r="C11" s="2">
        <v>38597</v>
      </c>
      <c r="D11" s="2">
        <v>7152</v>
      </c>
      <c r="E11" s="2">
        <v>53629</v>
      </c>
      <c r="F11" s="2"/>
      <c r="G11" s="47">
        <v>79286</v>
      </c>
      <c r="H11" s="49">
        <v>0</v>
      </c>
      <c r="I11" s="2"/>
      <c r="J11" s="2">
        <v>449</v>
      </c>
      <c r="K11" s="2">
        <v>283625</v>
      </c>
      <c r="L11" s="2"/>
      <c r="M11" s="2">
        <v>18486</v>
      </c>
      <c r="N11" s="2">
        <v>7996</v>
      </c>
      <c r="O11" s="2"/>
      <c r="P11" s="2">
        <v>3768</v>
      </c>
      <c r="Q11" s="2">
        <v>16212</v>
      </c>
      <c r="R11" s="96">
        <v>509200</v>
      </c>
    </row>
    <row r="12" spans="2:18" ht="15.5" hidden="1" x14ac:dyDescent="0.25">
      <c r="B12" s="95">
        <v>40269</v>
      </c>
      <c r="C12" s="2">
        <v>38727</v>
      </c>
      <c r="D12" s="2">
        <v>7212</v>
      </c>
      <c r="E12" s="2">
        <v>53904</v>
      </c>
      <c r="F12" s="2"/>
      <c r="G12" s="47">
        <v>80192</v>
      </c>
      <c r="H12" s="49">
        <v>0</v>
      </c>
      <c r="I12" s="2"/>
      <c r="J12" s="2">
        <v>452</v>
      </c>
      <c r="K12" s="2">
        <v>285746</v>
      </c>
      <c r="L12" s="2"/>
      <c r="M12" s="2">
        <v>18552</v>
      </c>
      <c r="N12" s="2">
        <v>8054</v>
      </c>
      <c r="O12" s="2"/>
      <c r="P12" s="2">
        <v>3831</v>
      </c>
      <c r="Q12" s="2">
        <v>16308</v>
      </c>
      <c r="R12" s="96">
        <v>512978</v>
      </c>
    </row>
    <row r="13" spans="2:18" ht="15.5" hidden="1" x14ac:dyDescent="0.25">
      <c r="B13" s="95">
        <v>40299</v>
      </c>
      <c r="C13" s="2">
        <v>38754</v>
      </c>
      <c r="D13" s="2">
        <v>7228</v>
      </c>
      <c r="E13" s="2">
        <v>54164</v>
      </c>
      <c r="F13" s="2"/>
      <c r="G13" s="47">
        <v>75804</v>
      </c>
      <c r="H13" s="47">
        <v>18253</v>
      </c>
      <c r="I13" s="2"/>
      <c r="J13" s="2">
        <v>455</v>
      </c>
      <c r="K13" s="2">
        <v>285779</v>
      </c>
      <c r="L13" s="2"/>
      <c r="M13" s="2">
        <v>18651</v>
      </c>
      <c r="N13" s="2">
        <v>8039</v>
      </c>
      <c r="O13" s="2"/>
      <c r="P13" s="2">
        <v>3615</v>
      </c>
      <c r="Q13" s="2">
        <v>16285</v>
      </c>
      <c r="R13" s="96">
        <v>527027</v>
      </c>
    </row>
    <row r="14" spans="2:18" ht="15.5" hidden="1" x14ac:dyDescent="0.25">
      <c r="B14" s="95">
        <v>40330</v>
      </c>
      <c r="C14" s="2">
        <v>38900</v>
      </c>
      <c r="D14" s="2">
        <v>7326</v>
      </c>
      <c r="E14" s="2">
        <v>54493</v>
      </c>
      <c r="F14" s="2"/>
      <c r="G14" s="47">
        <v>72608</v>
      </c>
      <c r="H14" s="47">
        <v>20607</v>
      </c>
      <c r="I14" s="2"/>
      <c r="J14" s="2">
        <v>466</v>
      </c>
      <c r="K14" s="2">
        <v>285778</v>
      </c>
      <c r="L14" s="2"/>
      <c r="M14" s="2">
        <v>18678</v>
      </c>
      <c r="N14" s="2">
        <v>7903</v>
      </c>
      <c r="O14" s="2"/>
      <c r="P14" s="2">
        <v>3522</v>
      </c>
      <c r="Q14" s="2">
        <v>16495</v>
      </c>
      <c r="R14" s="96">
        <v>526776</v>
      </c>
    </row>
    <row r="15" spans="2:18" ht="15" hidden="1" x14ac:dyDescent="0.25">
      <c r="B15" s="97" t="s">
        <v>91</v>
      </c>
      <c r="C15" s="6">
        <v>38487</v>
      </c>
      <c r="D15" s="6">
        <v>7049</v>
      </c>
      <c r="E15" s="6">
        <v>53264</v>
      </c>
      <c r="F15" s="6"/>
      <c r="G15" s="6">
        <v>74839</v>
      </c>
      <c r="H15" s="6">
        <v>3238</v>
      </c>
      <c r="I15" s="6"/>
      <c r="J15" s="6">
        <v>425</v>
      </c>
      <c r="K15" s="6">
        <v>275672</v>
      </c>
      <c r="L15" s="6"/>
      <c r="M15" s="6">
        <v>18381</v>
      </c>
      <c r="N15" s="6">
        <v>7830</v>
      </c>
      <c r="O15" s="6"/>
      <c r="P15" s="6">
        <v>3693</v>
      </c>
      <c r="Q15" s="6">
        <v>15919</v>
      </c>
      <c r="R15" s="98">
        <v>498797</v>
      </c>
    </row>
    <row r="16" spans="2:18" ht="15.5" hidden="1" x14ac:dyDescent="0.25">
      <c r="B16" s="95">
        <v>40360</v>
      </c>
      <c r="C16" s="2"/>
      <c r="D16" s="2">
        <v>7395</v>
      </c>
      <c r="E16" s="3">
        <v>54740</v>
      </c>
      <c r="F16" s="3">
        <v>0</v>
      </c>
      <c r="G16" s="47">
        <v>73769</v>
      </c>
      <c r="H16" s="47">
        <v>21446</v>
      </c>
      <c r="I16" s="3">
        <v>0</v>
      </c>
      <c r="J16" s="2">
        <v>471</v>
      </c>
      <c r="K16" s="3">
        <v>287674</v>
      </c>
      <c r="L16" s="3">
        <v>0</v>
      </c>
      <c r="M16" s="2">
        <v>18628</v>
      </c>
      <c r="N16" s="2">
        <v>7909</v>
      </c>
      <c r="O16" s="3">
        <v>0</v>
      </c>
      <c r="P16" s="2">
        <v>3492</v>
      </c>
      <c r="Q16" s="3">
        <v>16539</v>
      </c>
      <c r="R16" s="96">
        <v>492063</v>
      </c>
    </row>
    <row r="17" spans="2:18" ht="15.5" hidden="1" x14ac:dyDescent="0.25">
      <c r="B17" s="95">
        <v>40391</v>
      </c>
      <c r="C17" s="2">
        <v>38648</v>
      </c>
      <c r="D17" s="2">
        <v>7492</v>
      </c>
      <c r="E17" s="3">
        <v>55032</v>
      </c>
      <c r="F17" s="3">
        <v>0</v>
      </c>
      <c r="G17" s="47">
        <v>75863</v>
      </c>
      <c r="H17" s="47">
        <v>24193</v>
      </c>
      <c r="I17" s="3">
        <v>0</v>
      </c>
      <c r="J17" s="2">
        <v>493</v>
      </c>
      <c r="K17" s="3">
        <v>290871</v>
      </c>
      <c r="L17" s="3">
        <v>0</v>
      </c>
      <c r="M17" s="2">
        <v>18455</v>
      </c>
      <c r="N17" s="2">
        <v>8014</v>
      </c>
      <c r="O17" s="3">
        <v>0</v>
      </c>
      <c r="P17" s="2">
        <v>3378</v>
      </c>
      <c r="Q17" s="3">
        <v>16634</v>
      </c>
      <c r="R17" s="96">
        <v>539073</v>
      </c>
    </row>
    <row r="18" spans="2:18" ht="15.5" hidden="1" x14ac:dyDescent="0.25">
      <c r="B18" s="95">
        <v>40422</v>
      </c>
      <c r="C18" s="2">
        <v>38774</v>
      </c>
      <c r="D18" s="2">
        <v>7562</v>
      </c>
      <c r="E18" s="3">
        <v>55223</v>
      </c>
      <c r="F18" s="3">
        <v>0</v>
      </c>
      <c r="G18" s="47">
        <v>76255</v>
      </c>
      <c r="H18" s="47">
        <v>25071</v>
      </c>
      <c r="I18" s="3">
        <v>0</v>
      </c>
      <c r="J18" s="2">
        <v>503</v>
      </c>
      <c r="K18" s="3">
        <v>291592</v>
      </c>
      <c r="L18" s="3">
        <v>0</v>
      </c>
      <c r="M18" s="2">
        <v>18451</v>
      </c>
      <c r="N18" s="2">
        <v>7971</v>
      </c>
      <c r="O18" s="3">
        <v>0</v>
      </c>
      <c r="P18" s="2">
        <v>3231</v>
      </c>
      <c r="Q18" s="3">
        <v>16652</v>
      </c>
      <c r="R18" s="96">
        <v>541285</v>
      </c>
    </row>
    <row r="19" spans="2:18" ht="15.5" hidden="1" x14ac:dyDescent="0.25">
      <c r="B19" s="95">
        <v>40452</v>
      </c>
      <c r="C19" s="2">
        <v>38901</v>
      </c>
      <c r="D19" s="2">
        <v>7602</v>
      </c>
      <c r="E19" s="3">
        <v>55508</v>
      </c>
      <c r="F19" s="3">
        <v>0</v>
      </c>
      <c r="G19" s="47">
        <v>77291</v>
      </c>
      <c r="H19" s="47">
        <v>26016</v>
      </c>
      <c r="I19" s="3">
        <v>0</v>
      </c>
      <c r="J19" s="2">
        <v>505</v>
      </c>
      <c r="K19" s="3">
        <v>294155</v>
      </c>
      <c r="L19" s="3">
        <v>0</v>
      </c>
      <c r="M19" s="2">
        <v>18464</v>
      </c>
      <c r="N19" s="2">
        <v>7985</v>
      </c>
      <c r="O19" s="3">
        <v>0</v>
      </c>
      <c r="P19" s="2">
        <v>3080</v>
      </c>
      <c r="Q19" s="3">
        <v>16794</v>
      </c>
      <c r="R19" s="96">
        <v>546301</v>
      </c>
    </row>
    <row r="20" spans="2:18" ht="15.5" hidden="1" x14ac:dyDescent="0.25">
      <c r="B20" s="95">
        <v>40483</v>
      </c>
      <c r="C20" s="2">
        <v>39009</v>
      </c>
      <c r="D20" s="2">
        <v>7682</v>
      </c>
      <c r="E20" s="3">
        <v>55804</v>
      </c>
      <c r="F20" s="3">
        <v>0</v>
      </c>
      <c r="G20" s="47">
        <v>78278</v>
      </c>
      <c r="H20" s="47">
        <v>26924</v>
      </c>
      <c r="I20" s="3">
        <v>0</v>
      </c>
      <c r="J20" s="2">
        <v>511</v>
      </c>
      <c r="K20" s="3">
        <v>296482</v>
      </c>
      <c r="L20" s="3">
        <v>0</v>
      </c>
      <c r="M20" s="2">
        <v>18597</v>
      </c>
      <c r="N20" s="2">
        <v>7891</v>
      </c>
      <c r="O20" s="3">
        <v>0</v>
      </c>
      <c r="P20" s="2">
        <v>3049</v>
      </c>
      <c r="Q20" s="3">
        <v>16941</v>
      </c>
      <c r="R20" s="96">
        <v>551168</v>
      </c>
    </row>
    <row r="21" spans="2:18" ht="15.5" hidden="1" x14ac:dyDescent="0.25">
      <c r="B21" s="95">
        <v>40513</v>
      </c>
      <c r="C21" s="2">
        <v>38769</v>
      </c>
      <c r="D21" s="2">
        <v>7721</v>
      </c>
      <c r="E21" s="3">
        <v>55937</v>
      </c>
      <c r="F21" s="3">
        <v>0</v>
      </c>
      <c r="G21" s="47">
        <v>79773</v>
      </c>
      <c r="H21" s="47">
        <v>27596</v>
      </c>
      <c r="I21" s="3">
        <v>0</v>
      </c>
      <c r="J21" s="2">
        <v>526</v>
      </c>
      <c r="K21" s="3">
        <v>299499</v>
      </c>
      <c r="L21" s="3">
        <v>0</v>
      </c>
      <c r="M21" s="2">
        <v>18510</v>
      </c>
      <c r="N21" s="2">
        <v>7764</v>
      </c>
      <c r="O21" s="3">
        <v>0</v>
      </c>
      <c r="P21" s="2">
        <v>3023</v>
      </c>
      <c r="Q21" s="2">
        <v>17002</v>
      </c>
      <c r="R21" s="96">
        <v>556120</v>
      </c>
    </row>
    <row r="22" spans="2:18" ht="15.5" hidden="1" x14ac:dyDescent="0.25">
      <c r="B22" s="95">
        <v>40544</v>
      </c>
      <c r="C22" s="2">
        <v>38813</v>
      </c>
      <c r="D22" s="2">
        <v>7781</v>
      </c>
      <c r="E22" s="3">
        <v>56417</v>
      </c>
      <c r="F22" s="3">
        <v>0</v>
      </c>
      <c r="G22" s="48">
        <v>82824</v>
      </c>
      <c r="H22" s="47">
        <v>27188</v>
      </c>
      <c r="I22" s="2">
        <v>0</v>
      </c>
      <c r="J22" s="2">
        <v>532</v>
      </c>
      <c r="K22" s="3">
        <v>304042</v>
      </c>
      <c r="L22" s="2">
        <v>0</v>
      </c>
      <c r="M22" s="2">
        <v>18386</v>
      </c>
      <c r="N22" s="2">
        <v>7806</v>
      </c>
      <c r="O22" s="2">
        <v>0</v>
      </c>
      <c r="P22" s="2">
        <v>3116</v>
      </c>
      <c r="Q22" s="2">
        <v>17210</v>
      </c>
      <c r="R22" s="96">
        <v>564115</v>
      </c>
    </row>
    <row r="23" spans="2:18" ht="15.5" hidden="1" x14ac:dyDescent="0.25">
      <c r="B23" s="95">
        <v>40575</v>
      </c>
      <c r="C23" s="2">
        <v>38823</v>
      </c>
      <c r="D23" s="2">
        <v>7870</v>
      </c>
      <c r="E23" s="2">
        <v>56671</v>
      </c>
      <c r="F23" s="2">
        <v>0</v>
      </c>
      <c r="G23" s="47">
        <v>83547</v>
      </c>
      <c r="H23" s="47">
        <v>28323</v>
      </c>
      <c r="I23" s="2">
        <v>0</v>
      </c>
      <c r="J23" s="2">
        <v>535</v>
      </c>
      <c r="K23" s="2">
        <v>307032</v>
      </c>
      <c r="L23" s="2">
        <v>0</v>
      </c>
      <c r="M23" s="2">
        <v>18200</v>
      </c>
      <c r="N23" s="2">
        <v>7677</v>
      </c>
      <c r="O23" s="2">
        <v>0</v>
      </c>
      <c r="P23" s="2">
        <v>3161</v>
      </c>
      <c r="Q23" s="2">
        <v>17249</v>
      </c>
      <c r="R23" s="96">
        <v>569088</v>
      </c>
    </row>
    <row r="24" spans="2:18" ht="15.5" hidden="1" x14ac:dyDescent="0.25">
      <c r="B24" s="95">
        <v>40603</v>
      </c>
      <c r="C24" s="2">
        <v>38939</v>
      </c>
      <c r="D24" s="2">
        <v>7966</v>
      </c>
      <c r="E24" s="3">
        <v>57103</v>
      </c>
      <c r="F24" s="3">
        <v>0</v>
      </c>
      <c r="G24" s="47">
        <v>85574</v>
      </c>
      <c r="H24" s="47">
        <v>28968</v>
      </c>
      <c r="I24" s="3">
        <v>0</v>
      </c>
      <c r="J24" s="2">
        <v>556</v>
      </c>
      <c r="K24" s="3">
        <v>312300</v>
      </c>
      <c r="L24" s="3">
        <v>0</v>
      </c>
      <c r="M24" s="2">
        <v>18244</v>
      </c>
      <c r="N24" s="2">
        <v>7881</v>
      </c>
      <c r="O24" s="3">
        <v>0</v>
      </c>
      <c r="P24" s="2">
        <v>3271</v>
      </c>
      <c r="Q24" s="3">
        <v>17390</v>
      </c>
      <c r="R24" s="96">
        <v>578192</v>
      </c>
    </row>
    <row r="25" spans="2:18" ht="15.5" hidden="1" x14ac:dyDescent="0.25">
      <c r="B25" s="95">
        <v>40634</v>
      </c>
      <c r="C25" s="2">
        <v>38861</v>
      </c>
      <c r="D25" s="2">
        <v>7987</v>
      </c>
      <c r="E25" s="3">
        <v>57385</v>
      </c>
      <c r="F25" s="3">
        <v>0</v>
      </c>
      <c r="G25" s="47">
        <v>85763</v>
      </c>
      <c r="H25" s="47">
        <v>29451</v>
      </c>
      <c r="I25" s="3">
        <v>0</v>
      </c>
      <c r="J25" s="2">
        <v>569</v>
      </c>
      <c r="K25" s="3">
        <v>312603</v>
      </c>
      <c r="L25" s="3">
        <v>0</v>
      </c>
      <c r="M25" s="2">
        <v>18280</v>
      </c>
      <c r="N25" s="2">
        <v>7864</v>
      </c>
      <c r="O25" s="3">
        <v>0</v>
      </c>
      <c r="P25" s="2">
        <v>3274</v>
      </c>
      <c r="Q25" s="3">
        <v>17399</v>
      </c>
      <c r="R25" s="96">
        <v>579436</v>
      </c>
    </row>
    <row r="26" spans="2:18" ht="15.5" hidden="1" x14ac:dyDescent="0.25">
      <c r="B26" s="95">
        <v>40664</v>
      </c>
      <c r="C26" s="2">
        <v>38981</v>
      </c>
      <c r="D26" s="2">
        <v>8051</v>
      </c>
      <c r="E26" s="3">
        <v>57608</v>
      </c>
      <c r="F26" s="3">
        <v>0</v>
      </c>
      <c r="G26" s="47">
        <v>86596</v>
      </c>
      <c r="H26" s="47">
        <v>30102</v>
      </c>
      <c r="I26" s="3">
        <v>0</v>
      </c>
      <c r="J26" s="2">
        <v>587</v>
      </c>
      <c r="K26" s="3">
        <v>315116</v>
      </c>
      <c r="L26" s="3">
        <v>0</v>
      </c>
      <c r="M26" s="2">
        <v>18279</v>
      </c>
      <c r="N26" s="2">
        <v>7830</v>
      </c>
      <c r="O26" s="3">
        <v>0</v>
      </c>
      <c r="P26" s="2">
        <v>3255</v>
      </c>
      <c r="Q26" s="3">
        <v>17546</v>
      </c>
      <c r="R26" s="96">
        <v>583951</v>
      </c>
    </row>
    <row r="27" spans="2:18" ht="15.5" hidden="1" x14ac:dyDescent="0.25">
      <c r="B27" s="95">
        <v>40695</v>
      </c>
      <c r="C27" s="2">
        <v>39154</v>
      </c>
      <c r="D27" s="2">
        <v>8089</v>
      </c>
      <c r="E27" s="3">
        <v>57986</v>
      </c>
      <c r="F27" s="3">
        <v>0</v>
      </c>
      <c r="G27" s="47">
        <v>87827</v>
      </c>
      <c r="H27" s="47">
        <v>30724</v>
      </c>
      <c r="I27" s="3">
        <v>0</v>
      </c>
      <c r="J27" s="2">
        <v>589</v>
      </c>
      <c r="K27" s="3">
        <v>317551</v>
      </c>
      <c r="L27" s="3">
        <v>0</v>
      </c>
      <c r="M27" s="2">
        <v>18221</v>
      </c>
      <c r="N27" s="2">
        <v>7828</v>
      </c>
      <c r="O27" s="3">
        <v>0</v>
      </c>
      <c r="P27" s="2">
        <v>3229</v>
      </c>
      <c r="Q27" s="3">
        <v>17727</v>
      </c>
      <c r="R27" s="96">
        <v>588925</v>
      </c>
    </row>
    <row r="28" spans="2:18" ht="15" hidden="1" x14ac:dyDescent="0.25">
      <c r="B28" s="97" t="s">
        <v>96</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98">
        <v>560717</v>
      </c>
    </row>
    <row r="29" spans="2:18" ht="15.5" hidden="1" x14ac:dyDescent="0.25">
      <c r="B29" s="95">
        <v>40725</v>
      </c>
      <c r="C29" s="2">
        <v>39341</v>
      </c>
      <c r="D29" s="2">
        <v>8133</v>
      </c>
      <c r="E29" s="2">
        <v>58294</v>
      </c>
      <c r="F29" s="2">
        <v>0</v>
      </c>
      <c r="G29" s="47">
        <v>87556</v>
      </c>
      <c r="H29" s="47">
        <v>31920</v>
      </c>
      <c r="I29" s="2">
        <v>0</v>
      </c>
      <c r="J29" s="2">
        <v>587</v>
      </c>
      <c r="K29" s="2">
        <v>319065</v>
      </c>
      <c r="L29" s="2">
        <v>0</v>
      </c>
      <c r="M29" s="2">
        <v>18125</v>
      </c>
      <c r="N29" s="2">
        <v>7810</v>
      </c>
      <c r="O29" s="2">
        <v>0</v>
      </c>
      <c r="P29" s="2">
        <v>3089</v>
      </c>
      <c r="Q29" s="2">
        <v>17923</v>
      </c>
      <c r="R29" s="96">
        <v>591843</v>
      </c>
    </row>
    <row r="30" spans="2:18" ht="15.5" hidden="1" x14ac:dyDescent="0.25">
      <c r="B30" s="95">
        <v>40756</v>
      </c>
      <c r="C30" s="2">
        <v>39537</v>
      </c>
      <c r="D30" s="2">
        <v>8222</v>
      </c>
      <c r="E30" s="2">
        <v>58712</v>
      </c>
      <c r="F30" s="2">
        <v>0</v>
      </c>
      <c r="G30" s="47">
        <v>88518</v>
      </c>
      <c r="H30" s="47">
        <v>32462</v>
      </c>
      <c r="I30" s="2">
        <v>0</v>
      </c>
      <c r="J30" s="2">
        <v>586</v>
      </c>
      <c r="K30" s="2">
        <v>322779</v>
      </c>
      <c r="L30" s="2">
        <v>0</v>
      </c>
      <c r="M30" s="2">
        <v>18084</v>
      </c>
      <c r="N30" s="2">
        <v>7786</v>
      </c>
      <c r="O30" s="2">
        <v>0</v>
      </c>
      <c r="P30" s="2">
        <v>2973</v>
      </c>
      <c r="Q30" s="2">
        <v>18046</v>
      </c>
      <c r="R30" s="96">
        <v>597705</v>
      </c>
    </row>
    <row r="31" spans="2:18" ht="15.5" hidden="1" x14ac:dyDescent="0.25">
      <c r="B31" s="95">
        <v>40787</v>
      </c>
      <c r="C31" s="2">
        <v>39600</v>
      </c>
      <c r="D31" s="2">
        <v>8280</v>
      </c>
      <c r="E31" s="2">
        <v>58937</v>
      </c>
      <c r="F31" s="2">
        <v>0</v>
      </c>
      <c r="G31" s="47">
        <v>90001</v>
      </c>
      <c r="H31" s="47">
        <v>33152</v>
      </c>
      <c r="I31" s="2">
        <v>0</v>
      </c>
      <c r="J31" s="2">
        <v>590</v>
      </c>
      <c r="K31" s="2">
        <v>325673</v>
      </c>
      <c r="L31" s="2">
        <v>0</v>
      </c>
      <c r="M31" s="2">
        <v>18119</v>
      </c>
      <c r="N31" s="2">
        <v>7628</v>
      </c>
      <c r="O31" s="2">
        <v>0</v>
      </c>
      <c r="P31" s="2">
        <v>2774</v>
      </c>
      <c r="Q31" s="2">
        <v>18156</v>
      </c>
      <c r="R31" s="96">
        <v>602910</v>
      </c>
    </row>
    <row r="32" spans="2:18" ht="15.5" hidden="1" x14ac:dyDescent="0.25">
      <c r="B32" s="95">
        <v>40817</v>
      </c>
      <c r="C32" s="2">
        <v>39697</v>
      </c>
      <c r="D32" s="2">
        <v>8328</v>
      </c>
      <c r="E32" s="2">
        <v>59159</v>
      </c>
      <c r="F32" s="2">
        <v>0</v>
      </c>
      <c r="G32" s="47">
        <v>91662</v>
      </c>
      <c r="H32" s="47">
        <v>33838</v>
      </c>
      <c r="I32" s="2">
        <v>0</v>
      </c>
      <c r="J32" s="2">
        <v>592</v>
      </c>
      <c r="K32" s="2">
        <v>328632</v>
      </c>
      <c r="L32" s="2">
        <v>0</v>
      </c>
      <c r="M32" s="2">
        <v>18096</v>
      </c>
      <c r="N32" s="2">
        <v>7558</v>
      </c>
      <c r="O32" s="2">
        <v>0</v>
      </c>
      <c r="P32" s="2">
        <v>2657</v>
      </c>
      <c r="Q32" s="2">
        <v>18314</v>
      </c>
      <c r="R32" s="96">
        <v>608533</v>
      </c>
    </row>
    <row r="33" spans="2:18" ht="15.5" hidden="1" x14ac:dyDescent="0.25">
      <c r="B33" s="95">
        <v>40848</v>
      </c>
      <c r="C33" s="2">
        <v>39789</v>
      </c>
      <c r="D33" s="2">
        <v>8343</v>
      </c>
      <c r="E33" s="2">
        <v>59298</v>
      </c>
      <c r="F33" s="2">
        <v>0</v>
      </c>
      <c r="G33" s="47">
        <v>92441</v>
      </c>
      <c r="H33" s="47">
        <v>34915</v>
      </c>
      <c r="I33" s="2">
        <v>0</v>
      </c>
      <c r="J33" s="2">
        <v>602</v>
      </c>
      <c r="K33" s="2">
        <v>332183</v>
      </c>
      <c r="L33" s="2">
        <v>0</v>
      </c>
      <c r="M33" s="2">
        <v>18077</v>
      </c>
      <c r="N33" s="2">
        <v>7371</v>
      </c>
      <c r="O33" s="2">
        <v>0</v>
      </c>
      <c r="P33" s="2">
        <v>2543</v>
      </c>
      <c r="Q33" s="2">
        <v>18584</v>
      </c>
      <c r="R33" s="96">
        <v>614146</v>
      </c>
    </row>
    <row r="34" spans="2:18" ht="15.5" hidden="1" x14ac:dyDescent="0.25">
      <c r="B34" s="95">
        <v>40878</v>
      </c>
      <c r="C34" s="2">
        <v>39843</v>
      </c>
      <c r="D34" s="2">
        <v>8355</v>
      </c>
      <c r="E34" s="2">
        <v>59384</v>
      </c>
      <c r="F34" s="2">
        <v>0</v>
      </c>
      <c r="G34" s="47">
        <v>94778</v>
      </c>
      <c r="H34" s="47">
        <v>34886</v>
      </c>
      <c r="I34" s="2">
        <v>0</v>
      </c>
      <c r="J34" s="2">
        <v>606</v>
      </c>
      <c r="K34" s="2">
        <v>336053</v>
      </c>
      <c r="L34" s="2">
        <v>0</v>
      </c>
      <c r="M34" s="2">
        <v>18172</v>
      </c>
      <c r="N34" s="2">
        <v>7333</v>
      </c>
      <c r="O34" s="2">
        <v>0</v>
      </c>
      <c r="P34" s="2">
        <v>2591</v>
      </c>
      <c r="Q34" s="2">
        <v>18798</v>
      </c>
      <c r="R34" s="96">
        <v>620799</v>
      </c>
    </row>
    <row r="35" spans="2:18" ht="15.5" hidden="1" x14ac:dyDescent="0.25">
      <c r="B35" s="95">
        <v>40909</v>
      </c>
      <c r="C35" s="2">
        <v>39742</v>
      </c>
      <c r="D35" s="2">
        <v>8373</v>
      </c>
      <c r="E35" s="2">
        <v>59709</v>
      </c>
      <c r="F35" s="2">
        <v>0</v>
      </c>
      <c r="G35" s="47">
        <v>93523</v>
      </c>
      <c r="H35" s="47">
        <v>35481</v>
      </c>
      <c r="I35" s="2">
        <v>0</v>
      </c>
      <c r="J35" s="2">
        <v>603</v>
      </c>
      <c r="K35" s="2">
        <v>336096</v>
      </c>
      <c r="L35" s="2">
        <v>0</v>
      </c>
      <c r="M35" s="2">
        <v>17968</v>
      </c>
      <c r="N35" s="2">
        <v>7445</v>
      </c>
      <c r="O35" s="2">
        <v>0</v>
      </c>
      <c r="P35" s="2">
        <v>2617</v>
      </c>
      <c r="Q35" s="2">
        <v>18985</v>
      </c>
      <c r="R35" s="96">
        <v>620542</v>
      </c>
    </row>
    <row r="36" spans="2:18" ht="15.5" hidden="1" x14ac:dyDescent="0.25">
      <c r="B36" s="95">
        <v>40940</v>
      </c>
      <c r="C36" s="2">
        <v>39800</v>
      </c>
      <c r="D36" s="2">
        <v>8401</v>
      </c>
      <c r="E36" s="2">
        <v>59635</v>
      </c>
      <c r="F36" s="2">
        <v>0</v>
      </c>
      <c r="G36" s="47">
        <v>94868</v>
      </c>
      <c r="H36" s="47">
        <v>35962</v>
      </c>
      <c r="I36" s="2">
        <v>0</v>
      </c>
      <c r="J36" s="2">
        <v>604</v>
      </c>
      <c r="K36" s="2">
        <v>339523</v>
      </c>
      <c r="L36" s="2">
        <v>0</v>
      </c>
      <c r="M36" s="2">
        <v>17863</v>
      </c>
      <c r="N36" s="2">
        <v>7594</v>
      </c>
      <c r="O36" s="2">
        <v>0</v>
      </c>
      <c r="P36" s="2">
        <v>2636</v>
      </c>
      <c r="Q36" s="2">
        <v>19220</v>
      </c>
      <c r="R36" s="96">
        <v>626106</v>
      </c>
    </row>
    <row r="37" spans="2:18" ht="15.5" hidden="1" x14ac:dyDescent="0.25">
      <c r="B37" s="95">
        <v>40969</v>
      </c>
      <c r="C37" s="2">
        <v>39849</v>
      </c>
      <c r="D37" s="2">
        <v>8445</v>
      </c>
      <c r="E37" s="2">
        <v>59847</v>
      </c>
      <c r="F37" s="2">
        <v>51</v>
      </c>
      <c r="G37" s="47">
        <v>97318</v>
      </c>
      <c r="H37" s="47">
        <v>37141</v>
      </c>
      <c r="I37" s="2">
        <v>0</v>
      </c>
      <c r="J37" s="2">
        <v>604</v>
      </c>
      <c r="K37" s="2">
        <v>341274</v>
      </c>
      <c r="L37" s="2">
        <v>0</v>
      </c>
      <c r="M37" s="2">
        <v>17930</v>
      </c>
      <c r="N37" s="2">
        <v>7734</v>
      </c>
      <c r="O37" s="2">
        <v>0</v>
      </c>
      <c r="P37" s="2">
        <v>2852</v>
      </c>
      <c r="Q37" s="2">
        <v>19466</v>
      </c>
      <c r="R37" s="96">
        <v>632511</v>
      </c>
    </row>
    <row r="38" spans="2:18" ht="15.5" hidden="1" x14ac:dyDescent="0.25">
      <c r="B38" s="95">
        <v>41000</v>
      </c>
      <c r="C38" s="2">
        <v>39837</v>
      </c>
      <c r="D38" s="2">
        <v>8507</v>
      </c>
      <c r="E38" s="2">
        <v>59970</v>
      </c>
      <c r="F38" s="2">
        <v>133</v>
      </c>
      <c r="G38" s="47">
        <v>94317</v>
      </c>
      <c r="H38" s="47">
        <v>37902</v>
      </c>
      <c r="I38" s="2">
        <v>0</v>
      </c>
      <c r="J38" s="2">
        <v>596</v>
      </c>
      <c r="K38" s="2">
        <v>341546</v>
      </c>
      <c r="L38" s="2">
        <v>0</v>
      </c>
      <c r="M38" s="2">
        <v>17944</v>
      </c>
      <c r="N38" s="2">
        <v>7705</v>
      </c>
      <c r="O38" s="2">
        <v>0</v>
      </c>
      <c r="P38" s="2">
        <v>2846</v>
      </c>
      <c r="Q38" s="2">
        <v>19396</v>
      </c>
      <c r="R38" s="96">
        <v>630699</v>
      </c>
    </row>
    <row r="39" spans="2:18" ht="15.5" hidden="1" x14ac:dyDescent="0.25">
      <c r="B39" s="95">
        <v>41030</v>
      </c>
      <c r="C39" s="2">
        <v>39924</v>
      </c>
      <c r="D39" s="2">
        <v>8600</v>
      </c>
      <c r="E39" s="2">
        <v>60167</v>
      </c>
      <c r="F39" s="2">
        <v>202</v>
      </c>
      <c r="G39" s="47">
        <v>95581</v>
      </c>
      <c r="H39" s="47">
        <v>38955</v>
      </c>
      <c r="I39" s="2">
        <v>5860</v>
      </c>
      <c r="J39" s="2">
        <v>597</v>
      </c>
      <c r="K39" s="2">
        <v>344523</v>
      </c>
      <c r="L39" s="2">
        <v>0</v>
      </c>
      <c r="M39" s="2">
        <v>18012</v>
      </c>
      <c r="N39" s="2">
        <v>7744</v>
      </c>
      <c r="O39" s="2">
        <v>0</v>
      </c>
      <c r="P39" s="2">
        <v>2844</v>
      </c>
      <c r="Q39" s="2">
        <v>19640</v>
      </c>
      <c r="R39" s="96">
        <v>642649</v>
      </c>
    </row>
    <row r="40" spans="2:18" ht="15.5" hidden="1" x14ac:dyDescent="0.25">
      <c r="B40" s="95">
        <v>41061</v>
      </c>
      <c r="C40" s="2">
        <v>39923</v>
      </c>
      <c r="D40" s="2">
        <v>8605</v>
      </c>
      <c r="E40" s="2">
        <v>60091</v>
      </c>
      <c r="F40" s="2">
        <v>240</v>
      </c>
      <c r="G40" s="47">
        <v>98120</v>
      </c>
      <c r="H40" s="47">
        <v>38921</v>
      </c>
      <c r="I40" s="2">
        <v>7753</v>
      </c>
      <c r="J40" s="2">
        <v>601</v>
      </c>
      <c r="K40" s="2">
        <v>348253</v>
      </c>
      <c r="L40" s="2">
        <v>0</v>
      </c>
      <c r="M40" s="2">
        <v>18022</v>
      </c>
      <c r="N40" s="2">
        <v>7846</v>
      </c>
      <c r="O40" s="2">
        <v>0</v>
      </c>
      <c r="P40" s="2">
        <v>2818</v>
      </c>
      <c r="Q40" s="2">
        <v>19929</v>
      </c>
      <c r="R40" s="96">
        <v>651122</v>
      </c>
    </row>
    <row r="41" spans="2:18" ht="15" hidden="1" x14ac:dyDescent="0.25">
      <c r="B41" s="99" t="s">
        <v>103</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100">
        <v>619963</v>
      </c>
    </row>
    <row r="42" spans="2:18" ht="15.5" hidden="1" x14ac:dyDescent="0.25">
      <c r="B42" s="95">
        <v>41091</v>
      </c>
      <c r="C42" s="2">
        <v>40117</v>
      </c>
      <c r="D42" s="2">
        <v>8689</v>
      </c>
      <c r="E42" s="2">
        <v>60389</v>
      </c>
      <c r="F42" s="2">
        <v>338</v>
      </c>
      <c r="G42" s="47">
        <v>93088</v>
      </c>
      <c r="H42" s="47">
        <v>38961</v>
      </c>
      <c r="I42" s="2">
        <v>9652</v>
      </c>
      <c r="J42" s="2">
        <v>607</v>
      </c>
      <c r="K42" s="2">
        <v>348510</v>
      </c>
      <c r="L42" s="2">
        <v>0</v>
      </c>
      <c r="M42" s="2">
        <v>17959</v>
      </c>
      <c r="N42" s="2">
        <v>7824</v>
      </c>
      <c r="O42" s="2">
        <v>0</v>
      </c>
      <c r="P42" s="2">
        <v>2764</v>
      </c>
      <c r="Q42" s="2">
        <v>20117</v>
      </c>
      <c r="R42" s="96">
        <v>649015</v>
      </c>
    </row>
    <row r="43" spans="2:18" ht="15.5" hidden="1" x14ac:dyDescent="0.25">
      <c r="B43" s="95">
        <v>41122</v>
      </c>
      <c r="C43" s="2">
        <v>40460</v>
      </c>
      <c r="D43" s="2">
        <v>8771</v>
      </c>
      <c r="E43" s="2">
        <v>60680</v>
      </c>
      <c r="F43" s="2">
        <v>445</v>
      </c>
      <c r="G43" s="47">
        <v>94777</v>
      </c>
      <c r="H43" s="47">
        <v>39881</v>
      </c>
      <c r="I43" s="2">
        <v>9675</v>
      </c>
      <c r="J43" s="2">
        <v>612</v>
      </c>
      <c r="K43" s="2">
        <v>351537</v>
      </c>
      <c r="L43" s="2">
        <v>0</v>
      </c>
      <c r="M43" s="2">
        <v>17932</v>
      </c>
      <c r="N43" s="2">
        <v>7864</v>
      </c>
      <c r="O43" s="2">
        <v>0</v>
      </c>
      <c r="P43" s="2">
        <v>2744</v>
      </c>
      <c r="Q43" s="2">
        <v>20418</v>
      </c>
      <c r="R43" s="96">
        <v>655796</v>
      </c>
    </row>
    <row r="44" spans="2:18" ht="15.5" hidden="1" x14ac:dyDescent="0.25">
      <c r="B44" s="95">
        <v>41153</v>
      </c>
      <c r="C44" s="2">
        <v>40468</v>
      </c>
      <c r="D44" s="2">
        <v>8877</v>
      </c>
      <c r="E44" s="2">
        <v>60934</v>
      </c>
      <c r="F44" s="2">
        <v>539</v>
      </c>
      <c r="G44" s="47">
        <v>95151</v>
      </c>
      <c r="H44" s="47">
        <v>39689</v>
      </c>
      <c r="I44" s="2">
        <v>9880</v>
      </c>
      <c r="J44" s="2">
        <v>610</v>
      </c>
      <c r="K44" s="2">
        <v>355312</v>
      </c>
      <c r="L44" s="2">
        <v>0</v>
      </c>
      <c r="M44" s="2">
        <v>18004</v>
      </c>
      <c r="N44" s="2">
        <v>7677</v>
      </c>
      <c r="O44" s="2">
        <v>0</v>
      </c>
      <c r="P44" s="2">
        <v>2609</v>
      </c>
      <c r="Q44" s="2">
        <v>20615</v>
      </c>
      <c r="R44" s="96">
        <v>660365</v>
      </c>
    </row>
    <row r="45" spans="2:18" ht="15.5" hidden="1" x14ac:dyDescent="0.25">
      <c r="B45" s="95">
        <v>41183</v>
      </c>
      <c r="C45" s="2">
        <v>40773</v>
      </c>
      <c r="D45" s="2">
        <v>8949</v>
      </c>
      <c r="E45" s="2">
        <v>61303</v>
      </c>
      <c r="F45" s="2">
        <v>640</v>
      </c>
      <c r="G45" s="47">
        <v>96113</v>
      </c>
      <c r="H45" s="47">
        <v>40302</v>
      </c>
      <c r="I45" s="2">
        <v>9969</v>
      </c>
      <c r="J45" s="2">
        <v>615</v>
      </c>
      <c r="K45" s="2">
        <v>353524</v>
      </c>
      <c r="L45" s="2">
        <v>0</v>
      </c>
      <c r="M45" s="2">
        <v>18000</v>
      </c>
      <c r="N45" s="2">
        <v>7691</v>
      </c>
      <c r="O45" s="2">
        <v>0</v>
      </c>
      <c r="P45" s="2">
        <v>2569</v>
      </c>
      <c r="Q45" s="2">
        <v>20766</v>
      </c>
      <c r="R45" s="96">
        <v>661214</v>
      </c>
    </row>
    <row r="46" spans="2:18" ht="15.5" hidden="1" x14ac:dyDescent="0.25">
      <c r="B46" s="95">
        <v>41214</v>
      </c>
      <c r="C46" s="2">
        <v>41059</v>
      </c>
      <c r="D46" s="2">
        <v>8997</v>
      </c>
      <c r="E46" s="2">
        <v>61571</v>
      </c>
      <c r="F46" s="2">
        <v>753</v>
      </c>
      <c r="G46" s="47">
        <v>98333</v>
      </c>
      <c r="H46" s="47">
        <v>41895</v>
      </c>
      <c r="I46" s="2">
        <v>9972</v>
      </c>
      <c r="J46" s="2">
        <v>615</v>
      </c>
      <c r="K46" s="2">
        <v>356897</v>
      </c>
      <c r="L46" s="2">
        <v>0</v>
      </c>
      <c r="M46" s="2">
        <v>17967</v>
      </c>
      <c r="N46" s="2">
        <v>7600</v>
      </c>
      <c r="O46" s="2">
        <v>0</v>
      </c>
      <c r="P46" s="2">
        <v>2546</v>
      </c>
      <c r="Q46" s="2">
        <v>20998</v>
      </c>
      <c r="R46" s="96">
        <v>669203</v>
      </c>
    </row>
    <row r="47" spans="2:18" ht="15.5" hidden="1" x14ac:dyDescent="0.25">
      <c r="B47" s="95">
        <v>41244</v>
      </c>
      <c r="C47" s="2">
        <v>41034</v>
      </c>
      <c r="D47" s="2">
        <v>9077</v>
      </c>
      <c r="E47" s="2">
        <v>61699</v>
      </c>
      <c r="F47" s="2">
        <v>857</v>
      </c>
      <c r="G47" s="47">
        <v>97784</v>
      </c>
      <c r="H47" s="47">
        <v>40442</v>
      </c>
      <c r="I47" s="2">
        <v>9798</v>
      </c>
      <c r="J47" s="2">
        <v>616</v>
      </c>
      <c r="K47" s="2">
        <v>361446</v>
      </c>
      <c r="L47" s="2">
        <v>0</v>
      </c>
      <c r="M47" s="2">
        <v>17898</v>
      </c>
      <c r="N47" s="2">
        <v>7466</v>
      </c>
      <c r="O47" s="2">
        <v>0</v>
      </c>
      <c r="P47" s="2">
        <v>2541</v>
      </c>
      <c r="Q47" s="2">
        <v>21221</v>
      </c>
      <c r="R47" s="96">
        <v>671879</v>
      </c>
    </row>
    <row r="48" spans="2:18" ht="15.5" hidden="1" x14ac:dyDescent="0.25">
      <c r="B48" s="95">
        <v>41275</v>
      </c>
      <c r="C48" s="2">
        <v>41066</v>
      </c>
      <c r="D48" s="2">
        <v>9096</v>
      </c>
      <c r="E48" s="2">
        <v>61803</v>
      </c>
      <c r="F48" s="2">
        <v>988</v>
      </c>
      <c r="G48" s="47">
        <v>99404</v>
      </c>
      <c r="H48" s="47">
        <v>40895</v>
      </c>
      <c r="I48" s="2">
        <v>9777</v>
      </c>
      <c r="J48" s="2">
        <v>613</v>
      </c>
      <c r="K48" s="47">
        <v>361220</v>
      </c>
      <c r="L48" s="47">
        <v>5223</v>
      </c>
      <c r="M48" s="2">
        <v>17720</v>
      </c>
      <c r="N48" s="47">
        <v>8250</v>
      </c>
      <c r="O48" s="47">
        <v>437</v>
      </c>
      <c r="P48" s="2">
        <v>2655</v>
      </c>
      <c r="Q48" s="2">
        <v>21366</v>
      </c>
      <c r="R48" s="96">
        <v>680513</v>
      </c>
    </row>
    <row r="49" spans="2:18" ht="15.5" hidden="1" x14ac:dyDescent="0.25">
      <c r="B49" s="95">
        <v>41306</v>
      </c>
      <c r="C49" s="2">
        <v>41093</v>
      </c>
      <c r="D49" s="2">
        <v>9152</v>
      </c>
      <c r="E49" s="2">
        <v>62245</v>
      </c>
      <c r="F49" s="2">
        <v>1056</v>
      </c>
      <c r="G49" s="47">
        <v>101305</v>
      </c>
      <c r="H49" s="47">
        <v>42236</v>
      </c>
      <c r="I49" s="2">
        <v>9959</v>
      </c>
      <c r="J49" s="2">
        <v>608</v>
      </c>
      <c r="K49" s="47">
        <v>362024</v>
      </c>
      <c r="L49" s="47">
        <v>13463</v>
      </c>
      <c r="M49" s="2">
        <v>17673</v>
      </c>
      <c r="N49" s="47">
        <v>8322</v>
      </c>
      <c r="O49" s="47">
        <v>531</v>
      </c>
      <c r="P49" s="2">
        <v>2666</v>
      </c>
      <c r="Q49" s="2">
        <v>21532</v>
      </c>
      <c r="R49" s="96">
        <v>693865</v>
      </c>
    </row>
    <row r="50" spans="2:18" ht="15.5" hidden="1" x14ac:dyDescent="0.25">
      <c r="B50" s="95">
        <v>41334</v>
      </c>
      <c r="C50" s="2">
        <v>40697</v>
      </c>
      <c r="D50" s="2">
        <v>9130</v>
      </c>
      <c r="E50" s="2">
        <v>62485</v>
      </c>
      <c r="F50" s="2">
        <v>1125</v>
      </c>
      <c r="G50" s="47">
        <v>100247</v>
      </c>
      <c r="H50" s="47">
        <v>42110</v>
      </c>
      <c r="I50" s="2">
        <v>9621</v>
      </c>
      <c r="J50" s="2">
        <v>618</v>
      </c>
      <c r="K50" s="47">
        <v>363012</v>
      </c>
      <c r="L50" s="47">
        <v>18263</v>
      </c>
      <c r="M50" s="2">
        <v>17619</v>
      </c>
      <c r="N50" s="47">
        <v>8311</v>
      </c>
      <c r="O50" s="47">
        <v>636</v>
      </c>
      <c r="P50" s="2">
        <v>2733</v>
      </c>
      <c r="Q50" s="2">
        <v>21530</v>
      </c>
      <c r="R50" s="96">
        <v>698137</v>
      </c>
    </row>
    <row r="51" spans="2:18" ht="15.5" hidden="1" x14ac:dyDescent="0.25">
      <c r="B51" s="95">
        <v>41365</v>
      </c>
      <c r="C51" s="2">
        <v>40898</v>
      </c>
      <c r="D51" s="2">
        <v>9222</v>
      </c>
      <c r="E51" s="2">
        <v>62976</v>
      </c>
      <c r="F51" s="2">
        <v>1232</v>
      </c>
      <c r="G51" s="47">
        <v>101576</v>
      </c>
      <c r="H51" s="47">
        <v>42997</v>
      </c>
      <c r="I51" s="2">
        <v>12076</v>
      </c>
      <c r="J51" s="2">
        <v>639</v>
      </c>
      <c r="K51" s="47">
        <v>364317</v>
      </c>
      <c r="L51" s="47">
        <v>20016</v>
      </c>
      <c r="M51" s="2">
        <v>17598</v>
      </c>
      <c r="N51" s="47">
        <v>8477</v>
      </c>
      <c r="O51" s="47">
        <v>730</v>
      </c>
      <c r="P51" s="2">
        <v>2798</v>
      </c>
      <c r="Q51" s="2">
        <v>21738</v>
      </c>
      <c r="R51" s="96">
        <v>707290</v>
      </c>
    </row>
    <row r="52" spans="2:18" ht="15.5" hidden="1" x14ac:dyDescent="0.25">
      <c r="B52" s="95">
        <v>41395</v>
      </c>
      <c r="C52" s="2">
        <v>41108</v>
      </c>
      <c r="D52" s="2">
        <v>9295</v>
      </c>
      <c r="E52" s="2">
        <v>63416</v>
      </c>
      <c r="F52" s="2">
        <v>1318</v>
      </c>
      <c r="G52" s="47">
        <v>106147</v>
      </c>
      <c r="H52" s="47">
        <v>45535</v>
      </c>
      <c r="I52" s="2">
        <v>12462</v>
      </c>
      <c r="J52" s="2">
        <v>659</v>
      </c>
      <c r="K52" s="47">
        <v>366710</v>
      </c>
      <c r="L52" s="47">
        <v>21546</v>
      </c>
      <c r="M52" s="2">
        <v>17257</v>
      </c>
      <c r="N52" s="47">
        <v>8346</v>
      </c>
      <c r="O52" s="47">
        <v>938</v>
      </c>
      <c r="P52" s="2">
        <v>2848</v>
      </c>
      <c r="Q52" s="2">
        <v>22000</v>
      </c>
      <c r="R52" s="96">
        <v>719585</v>
      </c>
    </row>
    <row r="53" spans="2:18" ht="15.5" hidden="1" x14ac:dyDescent="0.25">
      <c r="B53" s="95">
        <v>41426</v>
      </c>
      <c r="C53" s="2">
        <v>41153</v>
      </c>
      <c r="D53" s="2">
        <v>9358</v>
      </c>
      <c r="E53" s="2">
        <v>63540</v>
      </c>
      <c r="F53" s="2">
        <v>1368</v>
      </c>
      <c r="G53" s="47">
        <v>108773</v>
      </c>
      <c r="H53" s="47">
        <v>43600</v>
      </c>
      <c r="I53" s="2">
        <v>14772</v>
      </c>
      <c r="J53" s="2">
        <v>659</v>
      </c>
      <c r="K53" s="47">
        <v>373604</v>
      </c>
      <c r="L53" s="47">
        <v>20327</v>
      </c>
      <c r="M53" s="2">
        <v>17691</v>
      </c>
      <c r="N53" s="47">
        <v>8457</v>
      </c>
      <c r="O53" s="47">
        <v>863</v>
      </c>
      <c r="P53" s="2">
        <v>2739</v>
      </c>
      <c r="Q53" s="2">
        <v>22170</v>
      </c>
      <c r="R53" s="96">
        <v>729074</v>
      </c>
    </row>
    <row r="54" spans="2:18" ht="15" hidden="1" x14ac:dyDescent="0.25">
      <c r="B54" s="99" t="s">
        <v>105</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100">
        <v>682994</v>
      </c>
    </row>
    <row r="55" spans="2:18" ht="15.5" hidden="1" x14ac:dyDescent="0.25">
      <c r="B55" s="101">
        <v>41456</v>
      </c>
      <c r="C55" s="90">
        <v>41243</v>
      </c>
      <c r="D55" s="90">
        <v>9466</v>
      </c>
      <c r="E55" s="90">
        <v>63919</v>
      </c>
      <c r="F55" s="90">
        <v>1494</v>
      </c>
      <c r="G55" s="91">
        <v>105843</v>
      </c>
      <c r="H55" s="91">
        <v>43321</v>
      </c>
      <c r="I55" s="91">
        <v>16073</v>
      </c>
      <c r="J55" s="91">
        <v>660</v>
      </c>
      <c r="K55" s="91">
        <v>379057</v>
      </c>
      <c r="L55" s="91">
        <v>11487</v>
      </c>
      <c r="M55" s="90">
        <v>17652</v>
      </c>
      <c r="N55" s="91">
        <v>9053</v>
      </c>
      <c r="O55" s="91">
        <v>334</v>
      </c>
      <c r="P55" s="90">
        <v>2754</v>
      </c>
      <c r="Q55" s="90">
        <v>22368</v>
      </c>
      <c r="R55" s="102">
        <v>724724</v>
      </c>
    </row>
    <row r="56" spans="2:18" ht="15.5" hidden="1" x14ac:dyDescent="0.25">
      <c r="B56" s="95">
        <v>41487</v>
      </c>
      <c r="C56" s="2">
        <v>41540</v>
      </c>
      <c r="D56" s="2">
        <v>9538</v>
      </c>
      <c r="E56" s="2">
        <v>64281</v>
      </c>
      <c r="F56" s="2">
        <v>1616</v>
      </c>
      <c r="G56" s="47">
        <v>106672</v>
      </c>
      <c r="H56" s="47">
        <v>45336</v>
      </c>
      <c r="I56" s="47">
        <v>17388</v>
      </c>
      <c r="J56" s="47">
        <v>648</v>
      </c>
      <c r="K56" s="47">
        <v>382925</v>
      </c>
      <c r="L56" s="47">
        <v>8984</v>
      </c>
      <c r="M56" s="2">
        <v>17659</v>
      </c>
      <c r="N56" s="47">
        <v>9219</v>
      </c>
      <c r="O56" s="47">
        <v>186</v>
      </c>
      <c r="P56" s="2">
        <v>2562</v>
      </c>
      <c r="Q56" s="2">
        <v>22539</v>
      </c>
      <c r="R56" s="96">
        <v>731093</v>
      </c>
    </row>
    <row r="57" spans="2:18" ht="15.5" hidden="1" x14ac:dyDescent="0.25">
      <c r="B57" s="95">
        <v>41518</v>
      </c>
      <c r="C57" s="2">
        <v>41696</v>
      </c>
      <c r="D57" s="2">
        <v>9641</v>
      </c>
      <c r="E57" s="2">
        <v>64309</v>
      </c>
      <c r="F57" s="2">
        <v>1692</v>
      </c>
      <c r="G57" s="47">
        <v>110929</v>
      </c>
      <c r="H57" s="47">
        <v>43247</v>
      </c>
      <c r="I57" s="47">
        <v>20951</v>
      </c>
      <c r="J57" s="47">
        <v>645</v>
      </c>
      <c r="K57" s="47">
        <v>394462</v>
      </c>
      <c r="L57" s="47">
        <v>4348</v>
      </c>
      <c r="M57" s="2">
        <v>17619</v>
      </c>
      <c r="N57" s="47">
        <v>9240</v>
      </c>
      <c r="O57" s="47">
        <v>105</v>
      </c>
      <c r="P57" s="2">
        <v>2511</v>
      </c>
      <c r="Q57" s="2">
        <v>22690</v>
      </c>
      <c r="R57" s="96">
        <v>744085</v>
      </c>
    </row>
    <row r="58" spans="2:18" ht="15.5" hidden="1" x14ac:dyDescent="0.25">
      <c r="B58" s="95">
        <v>41548</v>
      </c>
      <c r="C58" s="2">
        <v>41861</v>
      </c>
      <c r="D58" s="2">
        <v>9709</v>
      </c>
      <c r="E58" s="2">
        <v>64151</v>
      </c>
      <c r="F58" s="2">
        <v>2200</v>
      </c>
      <c r="G58" s="47">
        <v>111274</v>
      </c>
      <c r="H58" s="47">
        <v>37094</v>
      </c>
      <c r="I58" s="47">
        <v>19168</v>
      </c>
      <c r="J58" s="47">
        <v>639</v>
      </c>
      <c r="K58" s="47">
        <v>382709</v>
      </c>
      <c r="L58" s="47">
        <v>11153</v>
      </c>
      <c r="M58" s="2">
        <v>17675</v>
      </c>
      <c r="N58" s="47">
        <v>13079</v>
      </c>
      <c r="O58" s="2">
        <v>549</v>
      </c>
      <c r="P58" s="2">
        <v>2392</v>
      </c>
      <c r="Q58" s="2">
        <v>22299</v>
      </c>
      <c r="R58" s="96">
        <v>735952</v>
      </c>
    </row>
    <row r="59" spans="2:18" ht="15.5" hidden="1" x14ac:dyDescent="0.25">
      <c r="B59" s="95">
        <v>41579</v>
      </c>
      <c r="C59" s="2">
        <v>42098</v>
      </c>
      <c r="D59" s="2">
        <v>9748</v>
      </c>
      <c r="E59" s="2">
        <v>64396</v>
      </c>
      <c r="F59" s="2">
        <v>2749</v>
      </c>
      <c r="G59" s="47">
        <v>112290</v>
      </c>
      <c r="H59" s="47">
        <v>41332</v>
      </c>
      <c r="I59" s="47">
        <v>17976</v>
      </c>
      <c r="J59" s="47">
        <v>547</v>
      </c>
      <c r="K59" s="47">
        <v>386326</v>
      </c>
      <c r="L59" s="47">
        <v>18980</v>
      </c>
      <c r="M59" s="2">
        <v>17712</v>
      </c>
      <c r="N59" s="47">
        <v>13740</v>
      </c>
      <c r="O59" s="2">
        <v>1022</v>
      </c>
      <c r="P59" s="2">
        <v>2352</v>
      </c>
      <c r="Q59" s="2">
        <v>22539</v>
      </c>
      <c r="R59" s="96">
        <v>753807</v>
      </c>
    </row>
    <row r="60" spans="2:18" ht="37.5" hidden="1" customHeight="1" x14ac:dyDescent="0.25">
      <c r="B60" s="95">
        <v>41609</v>
      </c>
      <c r="C60" s="2">
        <v>42265</v>
      </c>
      <c r="D60" s="2">
        <v>9797</v>
      </c>
      <c r="E60" s="2">
        <v>64478</v>
      </c>
      <c r="F60" s="2">
        <v>2690</v>
      </c>
      <c r="G60" s="47">
        <v>119836</v>
      </c>
      <c r="H60" s="47">
        <v>40228</v>
      </c>
      <c r="I60" s="47">
        <v>17092</v>
      </c>
      <c r="J60" s="47">
        <v>540</v>
      </c>
      <c r="K60" s="47">
        <v>389900</v>
      </c>
      <c r="L60" s="47">
        <v>28057</v>
      </c>
      <c r="M60" s="2">
        <v>17793</v>
      </c>
      <c r="N60" s="47">
        <v>14140</v>
      </c>
      <c r="O60" s="2">
        <v>1293</v>
      </c>
      <c r="P60" s="2">
        <v>2311</v>
      </c>
      <c r="Q60" s="2">
        <v>22534</v>
      </c>
      <c r="R60" s="96">
        <v>772954</v>
      </c>
    </row>
    <row r="61" spans="2:18" ht="15.5" hidden="1" x14ac:dyDescent="0.25">
      <c r="B61" s="95">
        <v>41640</v>
      </c>
      <c r="C61" s="2">
        <v>41861</v>
      </c>
      <c r="D61" s="2">
        <v>9838</v>
      </c>
      <c r="E61" s="2">
        <v>64838</v>
      </c>
      <c r="F61" s="2">
        <v>2217</v>
      </c>
      <c r="G61" s="47">
        <v>122548</v>
      </c>
      <c r="H61" s="47">
        <v>40659</v>
      </c>
      <c r="I61" s="47">
        <v>120068</v>
      </c>
      <c r="J61" s="47">
        <v>543</v>
      </c>
      <c r="K61" s="47">
        <v>398421</v>
      </c>
      <c r="L61" s="47">
        <v>29967</v>
      </c>
      <c r="M61" s="2">
        <v>17684</v>
      </c>
      <c r="N61" s="47">
        <v>14582</v>
      </c>
      <c r="O61" s="2">
        <v>1390</v>
      </c>
      <c r="P61" s="2">
        <v>2309</v>
      </c>
      <c r="Q61" s="2">
        <v>22740</v>
      </c>
      <c r="R61" s="96">
        <v>889665</v>
      </c>
    </row>
    <row r="62" spans="2:18" ht="15.5" hidden="1" x14ac:dyDescent="0.25">
      <c r="B62" s="95">
        <v>41671</v>
      </c>
      <c r="C62" s="2">
        <v>42003</v>
      </c>
      <c r="D62" s="2">
        <v>9919</v>
      </c>
      <c r="E62" s="2">
        <v>64798</v>
      </c>
      <c r="F62" s="2">
        <v>3146</v>
      </c>
      <c r="G62" s="92">
        <v>129759</v>
      </c>
      <c r="H62" s="92">
        <v>51272</v>
      </c>
      <c r="I62" s="47">
        <v>125369</v>
      </c>
      <c r="J62" s="47">
        <v>527</v>
      </c>
      <c r="K62" s="47">
        <v>403888</v>
      </c>
      <c r="L62" s="47">
        <v>33263</v>
      </c>
      <c r="M62" s="2">
        <v>17744</v>
      </c>
      <c r="N62" s="47">
        <v>14691</v>
      </c>
      <c r="O62" s="2">
        <v>1471</v>
      </c>
      <c r="P62" s="2">
        <v>2374</v>
      </c>
      <c r="Q62" s="2">
        <v>23302</v>
      </c>
      <c r="R62" s="96">
        <v>923526</v>
      </c>
    </row>
    <row r="63" spans="2:18" ht="15.5" hidden="1" x14ac:dyDescent="0.25">
      <c r="B63" s="95">
        <v>41699</v>
      </c>
      <c r="C63" s="2">
        <v>42145</v>
      </c>
      <c r="D63" s="2">
        <v>10027</v>
      </c>
      <c r="E63" s="2">
        <v>64312</v>
      </c>
      <c r="F63" s="2">
        <v>3188</v>
      </c>
      <c r="G63" s="92">
        <v>138165</v>
      </c>
      <c r="H63" s="92">
        <v>53923</v>
      </c>
      <c r="I63" s="47">
        <v>157246</v>
      </c>
      <c r="J63" s="47">
        <v>498</v>
      </c>
      <c r="K63" s="47">
        <v>408290</v>
      </c>
      <c r="L63" s="47">
        <v>38398</v>
      </c>
      <c r="M63" s="2">
        <v>17704</v>
      </c>
      <c r="N63" s="47">
        <v>14991</v>
      </c>
      <c r="O63" s="2">
        <v>1596</v>
      </c>
      <c r="P63" s="2">
        <v>2426</v>
      </c>
      <c r="Q63" s="2">
        <v>24063</v>
      </c>
      <c r="R63" s="96">
        <v>976972</v>
      </c>
    </row>
    <row r="64" spans="2:18" ht="15.5" hidden="1" x14ac:dyDescent="0.25">
      <c r="B64" s="95">
        <v>41730</v>
      </c>
      <c r="C64" s="2">
        <v>41762</v>
      </c>
      <c r="D64" s="2">
        <v>10129</v>
      </c>
      <c r="E64" s="2">
        <v>64148</v>
      </c>
      <c r="F64" s="2">
        <v>3288</v>
      </c>
      <c r="G64" s="92">
        <v>144089</v>
      </c>
      <c r="H64" s="92">
        <v>55524</v>
      </c>
      <c r="I64" s="47">
        <v>171950</v>
      </c>
      <c r="J64" s="47">
        <v>492</v>
      </c>
      <c r="K64" s="47">
        <v>415666</v>
      </c>
      <c r="L64" s="47">
        <v>39128</v>
      </c>
      <c r="M64" s="2">
        <v>19526</v>
      </c>
      <c r="N64" s="47">
        <v>15093</v>
      </c>
      <c r="O64" s="2">
        <v>1559</v>
      </c>
      <c r="P64" s="2">
        <v>2467</v>
      </c>
      <c r="Q64" s="2">
        <v>24662</v>
      </c>
      <c r="R64" s="96">
        <v>1009483</v>
      </c>
    </row>
    <row r="65" spans="2:18" ht="15.5" hidden="1" x14ac:dyDescent="0.25">
      <c r="B65" s="95">
        <v>41760</v>
      </c>
      <c r="C65" s="2">
        <v>41991</v>
      </c>
      <c r="D65" s="2">
        <v>10162</v>
      </c>
      <c r="E65" s="2">
        <v>64492</v>
      </c>
      <c r="F65" s="2">
        <v>3257</v>
      </c>
      <c r="G65" s="92">
        <v>145211</v>
      </c>
      <c r="H65" s="92">
        <v>54497</v>
      </c>
      <c r="I65" s="47">
        <v>176827</v>
      </c>
      <c r="J65" s="47">
        <v>488</v>
      </c>
      <c r="K65" s="47">
        <v>420786</v>
      </c>
      <c r="L65" s="47">
        <v>39624</v>
      </c>
      <c r="M65" s="2">
        <v>20168</v>
      </c>
      <c r="N65" s="47">
        <v>15086</v>
      </c>
      <c r="O65" s="2">
        <v>1549</v>
      </c>
      <c r="P65" s="2">
        <v>2487</v>
      </c>
      <c r="Q65" s="2">
        <v>25120</v>
      </c>
      <c r="R65" s="96">
        <v>1021745</v>
      </c>
    </row>
    <row r="66" spans="2:18" ht="15.5" hidden="1" x14ac:dyDescent="0.25">
      <c r="B66" s="95">
        <v>41791</v>
      </c>
      <c r="C66" s="2">
        <v>41564</v>
      </c>
      <c r="D66" s="2">
        <v>10263</v>
      </c>
      <c r="E66" s="2">
        <v>64968</v>
      </c>
      <c r="F66" s="2">
        <v>3186</v>
      </c>
      <c r="G66" s="92">
        <v>149545</v>
      </c>
      <c r="H66" s="92">
        <v>58549</v>
      </c>
      <c r="I66" s="47">
        <v>186802</v>
      </c>
      <c r="J66" s="47">
        <v>477</v>
      </c>
      <c r="K66" s="47">
        <v>425952</v>
      </c>
      <c r="L66" s="47">
        <v>40754</v>
      </c>
      <c r="M66" s="2">
        <v>20268</v>
      </c>
      <c r="N66" s="47">
        <v>15007</v>
      </c>
      <c r="O66" s="2">
        <v>1634</v>
      </c>
      <c r="P66" s="2">
        <v>2821</v>
      </c>
      <c r="Q66" s="2">
        <v>25676</v>
      </c>
      <c r="R66" s="96">
        <v>1047466</v>
      </c>
    </row>
    <row r="67" spans="2:18" ht="15" hidden="1" x14ac:dyDescent="0.25">
      <c r="B67" s="99" t="s">
        <v>111</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100">
        <v>860957</v>
      </c>
    </row>
    <row r="68" spans="2:18" ht="15.5" hidden="1" x14ac:dyDescent="0.25">
      <c r="B68" s="101">
        <v>41821</v>
      </c>
      <c r="C68" s="90">
        <v>41551</v>
      </c>
      <c r="D68" s="90">
        <v>10346</v>
      </c>
      <c r="E68" s="90">
        <v>65459</v>
      </c>
      <c r="F68" s="90">
        <v>3065</v>
      </c>
      <c r="G68" s="90">
        <v>153837</v>
      </c>
      <c r="H68" s="90">
        <v>60981</v>
      </c>
      <c r="I68" s="90">
        <v>194454</v>
      </c>
      <c r="J68" s="90">
        <v>472</v>
      </c>
      <c r="K68" s="91">
        <v>431203</v>
      </c>
      <c r="L68" s="91">
        <v>41550</v>
      </c>
      <c r="M68" s="90">
        <v>20190</v>
      </c>
      <c r="N68" s="90">
        <v>15038</v>
      </c>
      <c r="O68" s="90">
        <v>1672</v>
      </c>
      <c r="P68" s="90">
        <v>2551</v>
      </c>
      <c r="Q68" s="90">
        <v>25963</v>
      </c>
      <c r="R68" s="102">
        <v>1068332</v>
      </c>
    </row>
    <row r="69" spans="2:18" ht="15.5" hidden="1" x14ac:dyDescent="0.25">
      <c r="B69" s="95">
        <v>41852</v>
      </c>
      <c r="C69" s="2">
        <v>42513</v>
      </c>
      <c r="D69" s="2">
        <v>10350</v>
      </c>
      <c r="E69" s="2">
        <v>65785</v>
      </c>
      <c r="F69" s="2">
        <v>2971</v>
      </c>
      <c r="G69" s="2">
        <v>156343</v>
      </c>
      <c r="H69" s="2">
        <v>62711</v>
      </c>
      <c r="I69" s="2">
        <v>202825</v>
      </c>
      <c r="J69" s="2">
        <v>463</v>
      </c>
      <c r="K69" s="47">
        <v>436077</v>
      </c>
      <c r="L69" s="47">
        <v>42750</v>
      </c>
      <c r="M69" s="2">
        <v>20213</v>
      </c>
      <c r="N69" s="2">
        <v>15436</v>
      </c>
      <c r="O69" s="2">
        <v>1800</v>
      </c>
      <c r="P69" s="2">
        <v>2494</v>
      </c>
      <c r="Q69" s="2">
        <v>26347</v>
      </c>
      <c r="R69" s="96">
        <v>1089078</v>
      </c>
    </row>
    <row r="70" spans="2:18" ht="15.5" hidden="1" x14ac:dyDescent="0.25">
      <c r="B70" s="95">
        <v>41883</v>
      </c>
      <c r="C70" s="2">
        <v>42643</v>
      </c>
      <c r="D70" s="2">
        <v>10362</v>
      </c>
      <c r="E70" s="2">
        <v>66054</v>
      </c>
      <c r="F70" s="2">
        <v>2925</v>
      </c>
      <c r="G70" s="2">
        <v>159740</v>
      </c>
      <c r="H70" s="2">
        <v>63847</v>
      </c>
      <c r="I70" s="2">
        <v>210970</v>
      </c>
      <c r="J70" s="2">
        <v>439</v>
      </c>
      <c r="K70" s="47">
        <v>438991</v>
      </c>
      <c r="L70" s="47">
        <v>44001</v>
      </c>
      <c r="M70" s="2">
        <v>20124</v>
      </c>
      <c r="N70" s="2">
        <v>15386</v>
      </c>
      <c r="O70" s="2">
        <v>1854</v>
      </c>
      <c r="P70" s="2">
        <v>2474</v>
      </c>
      <c r="Q70" s="2">
        <v>26787</v>
      </c>
      <c r="R70" s="96">
        <v>1106597</v>
      </c>
    </row>
    <row r="71" spans="2:18" ht="15.5" hidden="1" x14ac:dyDescent="0.25">
      <c r="B71" s="95">
        <v>41913</v>
      </c>
      <c r="C71" s="2">
        <v>41763</v>
      </c>
      <c r="D71" s="2">
        <v>10355</v>
      </c>
      <c r="E71" s="2">
        <v>66009</v>
      </c>
      <c r="F71" s="2">
        <v>2927</v>
      </c>
      <c r="G71" s="2">
        <v>160707</v>
      </c>
      <c r="H71" s="2">
        <v>65552</v>
      </c>
      <c r="I71" s="2">
        <v>218403</v>
      </c>
      <c r="J71" s="2">
        <v>424</v>
      </c>
      <c r="K71" s="47">
        <v>442075</v>
      </c>
      <c r="L71" s="47">
        <v>45249</v>
      </c>
      <c r="M71" s="2">
        <v>20187</v>
      </c>
      <c r="N71" s="2">
        <v>14938</v>
      </c>
      <c r="O71" s="2">
        <v>1769</v>
      </c>
      <c r="P71" s="2">
        <v>2533</v>
      </c>
      <c r="Q71" s="2">
        <v>27229</v>
      </c>
      <c r="R71" s="96">
        <v>1120120</v>
      </c>
    </row>
    <row r="72" spans="2:18" ht="15.5" hidden="1" x14ac:dyDescent="0.25">
      <c r="B72" s="95">
        <v>41944</v>
      </c>
      <c r="C72" s="2">
        <v>41918</v>
      </c>
      <c r="D72" s="2">
        <v>10341</v>
      </c>
      <c r="E72" s="2">
        <v>66343</v>
      </c>
      <c r="F72" s="2">
        <v>3023</v>
      </c>
      <c r="G72" s="2">
        <v>158375</v>
      </c>
      <c r="H72" s="2">
        <v>66811</v>
      </c>
      <c r="I72" s="2">
        <v>222465</v>
      </c>
      <c r="J72" s="2">
        <v>425</v>
      </c>
      <c r="K72" s="47">
        <v>442141</v>
      </c>
      <c r="L72" s="47">
        <v>46654</v>
      </c>
      <c r="M72" s="2">
        <v>20140</v>
      </c>
      <c r="N72" s="2">
        <v>14691</v>
      </c>
      <c r="O72" s="2">
        <v>1733</v>
      </c>
      <c r="P72" s="2">
        <v>2444</v>
      </c>
      <c r="Q72" s="2">
        <v>27601</v>
      </c>
      <c r="R72" s="96">
        <v>1125105</v>
      </c>
    </row>
    <row r="73" spans="2:18" ht="15.5" hidden="1" x14ac:dyDescent="0.25">
      <c r="B73" s="95">
        <v>41974</v>
      </c>
      <c r="C73" s="2">
        <v>41927</v>
      </c>
      <c r="D73" s="2">
        <v>10404</v>
      </c>
      <c r="E73" s="2">
        <v>66441</v>
      </c>
      <c r="F73" s="2">
        <v>3556</v>
      </c>
      <c r="G73" s="2">
        <v>162727</v>
      </c>
      <c r="H73" s="2">
        <v>70288</v>
      </c>
      <c r="I73" s="2">
        <v>237045</v>
      </c>
      <c r="J73" s="2">
        <v>396</v>
      </c>
      <c r="K73" s="47">
        <v>446354</v>
      </c>
      <c r="L73" s="47">
        <v>47275</v>
      </c>
      <c r="M73" s="2">
        <v>20056</v>
      </c>
      <c r="N73" s="2">
        <v>14542</v>
      </c>
      <c r="O73" s="2">
        <v>1675</v>
      </c>
      <c r="P73" s="2">
        <v>2541</v>
      </c>
      <c r="Q73" s="2">
        <v>27944</v>
      </c>
      <c r="R73" s="96">
        <v>1153171</v>
      </c>
    </row>
    <row r="74" spans="2:18" ht="15.5" hidden="1" x14ac:dyDescent="0.25">
      <c r="B74" s="95">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96">
        <v>1172532</v>
      </c>
    </row>
    <row r="75" spans="2:18" ht="15.5" hidden="1" x14ac:dyDescent="0.25">
      <c r="B75" s="95">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96">
        <v>1194129</v>
      </c>
    </row>
    <row r="76" spans="2:18" ht="15.5" hidden="1" x14ac:dyDescent="0.25">
      <c r="B76" s="95">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96">
        <v>1209912</v>
      </c>
    </row>
    <row r="77" spans="2:18" ht="15.5" hidden="1" x14ac:dyDescent="0.25">
      <c r="B77" s="95">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96">
        <v>1221991</v>
      </c>
    </row>
    <row r="78" spans="2:18" ht="15.5" hidden="1" x14ac:dyDescent="0.25">
      <c r="B78" s="95">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96">
        <v>1232065</v>
      </c>
    </row>
    <row r="79" spans="2:18" ht="15.5" hidden="1" x14ac:dyDescent="0.25">
      <c r="B79" s="95">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96">
        <v>1241434</v>
      </c>
    </row>
    <row r="80" spans="2:18" ht="15" hidden="1" x14ac:dyDescent="0.25">
      <c r="B80" s="99" t="s">
        <v>221</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100">
        <v>1161206</v>
      </c>
    </row>
    <row r="81" spans="2:18" ht="15.5" hidden="1" x14ac:dyDescent="0.25">
      <c r="B81" s="95">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96">
        <v>1247541</v>
      </c>
    </row>
    <row r="82" spans="2:18" ht="15.5" hidden="1" x14ac:dyDescent="0.25">
      <c r="B82" s="95">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96">
        <v>1261268</v>
      </c>
    </row>
    <row r="83" spans="2:18" ht="15.5" hidden="1" x14ac:dyDescent="0.25">
      <c r="B83" s="95">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96">
        <v>1269735</v>
      </c>
    </row>
    <row r="84" spans="2:18" ht="15.5" hidden="1" x14ac:dyDescent="0.25">
      <c r="B84" s="95">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96">
        <v>1272951</v>
      </c>
    </row>
    <row r="85" spans="2:18" ht="15.5" hidden="1" x14ac:dyDescent="0.25">
      <c r="B85" s="95">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96">
        <v>1283903</v>
      </c>
    </row>
    <row r="86" spans="2:18" ht="15.5" hidden="1" x14ac:dyDescent="0.25">
      <c r="B86" s="95">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96">
        <v>1298364</v>
      </c>
    </row>
    <row r="87" spans="2:18" ht="15.5" hidden="1" x14ac:dyDescent="0.25">
      <c r="B87" s="95">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96">
        <v>1308021</v>
      </c>
    </row>
    <row r="88" spans="2:18" ht="15.5" hidden="1" x14ac:dyDescent="0.25">
      <c r="B88" s="95">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96">
        <v>1313386</v>
      </c>
    </row>
    <row r="89" spans="2:18" ht="15.5" hidden="1" x14ac:dyDescent="0.25">
      <c r="B89" s="95">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96">
        <v>1321725</v>
      </c>
    </row>
    <row r="90" spans="2:18" ht="15.5" hidden="1" x14ac:dyDescent="0.25">
      <c r="B90" s="95">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96">
        <v>1326889</v>
      </c>
    </row>
    <row r="91" spans="2:18" ht="15.5" hidden="1" x14ac:dyDescent="0.25">
      <c r="B91" s="95">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96">
        <v>1329076</v>
      </c>
    </row>
    <row r="92" spans="2:18" ht="15.5" hidden="1" x14ac:dyDescent="0.25">
      <c r="B92" s="95">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96">
        <v>1330977</v>
      </c>
    </row>
    <row r="93" spans="2:18" ht="15" hidden="1" x14ac:dyDescent="0.25">
      <c r="B93" s="99" t="s">
        <v>259</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100">
        <v>1296986</v>
      </c>
    </row>
    <row r="94" spans="2:18" ht="15.5" x14ac:dyDescent="0.25">
      <c r="B94" s="95">
        <v>42552</v>
      </c>
      <c r="C94" s="2">
        <v>43104</v>
      </c>
      <c r="D94" s="2">
        <v>10931</v>
      </c>
      <c r="E94" s="2">
        <v>67836</v>
      </c>
      <c r="F94" s="2">
        <v>5334</v>
      </c>
      <c r="G94" s="2">
        <v>150888</v>
      </c>
      <c r="H94" s="2">
        <v>90622</v>
      </c>
      <c r="I94" s="2">
        <v>351908</v>
      </c>
      <c r="J94" s="2">
        <v>313</v>
      </c>
      <c r="K94" s="2">
        <v>470963</v>
      </c>
      <c r="L94" s="2">
        <v>62982</v>
      </c>
      <c r="M94" s="2">
        <v>20118</v>
      </c>
      <c r="N94" s="2">
        <v>14896</v>
      </c>
      <c r="O94" s="2">
        <v>1883</v>
      </c>
      <c r="P94" s="2">
        <v>2630</v>
      </c>
      <c r="Q94" s="2">
        <v>33512</v>
      </c>
      <c r="R94" s="96">
        <v>1327920</v>
      </c>
    </row>
    <row r="95" spans="2:18" ht="15.5" x14ac:dyDescent="0.25">
      <c r="B95" s="95">
        <v>42583</v>
      </c>
      <c r="C95" s="2">
        <v>43374</v>
      </c>
      <c r="D95" s="2">
        <v>11011</v>
      </c>
      <c r="E95" s="2">
        <v>67906</v>
      </c>
      <c r="F95" s="2">
        <v>5452</v>
      </c>
      <c r="G95" s="2">
        <v>150673</v>
      </c>
      <c r="H95" s="2">
        <v>91044</v>
      </c>
      <c r="I95" s="2">
        <v>359971</v>
      </c>
      <c r="J95" s="2">
        <v>310</v>
      </c>
      <c r="K95" s="2">
        <v>471980</v>
      </c>
      <c r="L95" s="2">
        <v>63715</v>
      </c>
      <c r="M95" s="2">
        <v>20203</v>
      </c>
      <c r="N95" s="2">
        <v>14911</v>
      </c>
      <c r="O95" s="2">
        <v>1872</v>
      </c>
      <c r="P95" s="2">
        <v>2634</v>
      </c>
      <c r="Q95" s="2">
        <v>33636</v>
      </c>
      <c r="R95" s="96">
        <v>1338692</v>
      </c>
    </row>
    <row r="96" spans="2:18" ht="15.5" x14ac:dyDescent="0.25">
      <c r="B96" s="95">
        <v>42614</v>
      </c>
      <c r="C96" s="2">
        <v>43633</v>
      </c>
      <c r="D96" s="2">
        <v>11039</v>
      </c>
      <c r="E96" s="2">
        <v>68043</v>
      </c>
      <c r="F96" s="2">
        <v>5598</v>
      </c>
      <c r="G96" s="2">
        <v>151271</v>
      </c>
      <c r="H96" s="2">
        <v>90010</v>
      </c>
      <c r="I96" s="2">
        <v>356125</v>
      </c>
      <c r="J96" s="2">
        <v>311</v>
      </c>
      <c r="K96" s="2">
        <v>471754</v>
      </c>
      <c r="L96" s="2">
        <v>64431</v>
      </c>
      <c r="M96" s="2">
        <v>20296</v>
      </c>
      <c r="N96" s="2">
        <v>14401</v>
      </c>
      <c r="O96" s="2">
        <v>1797</v>
      </c>
      <c r="P96" s="2">
        <v>2571</v>
      </c>
      <c r="Q96" s="2">
        <v>33623</v>
      </c>
      <c r="R96" s="96">
        <v>1334903</v>
      </c>
    </row>
    <row r="97" spans="2:18" ht="15.5" x14ac:dyDescent="0.25">
      <c r="B97" s="95">
        <v>42644</v>
      </c>
      <c r="C97" s="2">
        <v>43725</v>
      </c>
      <c r="D97" s="2">
        <v>11131</v>
      </c>
      <c r="E97" s="2">
        <v>67951</v>
      </c>
      <c r="F97" s="2">
        <v>5825</v>
      </c>
      <c r="G97" s="2">
        <v>153579</v>
      </c>
      <c r="H97" s="2">
        <v>88537</v>
      </c>
      <c r="I97" s="2">
        <v>353370</v>
      </c>
      <c r="J97" s="2">
        <v>312</v>
      </c>
      <c r="K97" s="2">
        <v>471116</v>
      </c>
      <c r="L97" s="2">
        <v>64454</v>
      </c>
      <c r="M97" s="2">
        <v>20260</v>
      </c>
      <c r="N97" s="2">
        <v>14168</v>
      </c>
      <c r="O97" s="2">
        <v>1790</v>
      </c>
      <c r="P97" s="2">
        <v>2455</v>
      </c>
      <c r="Q97" s="2">
        <v>33461</v>
      </c>
      <c r="R97" s="96">
        <v>1332134</v>
      </c>
    </row>
    <row r="98" spans="2:18" ht="15.5" x14ac:dyDescent="0.25">
      <c r="B98" s="95">
        <v>42675</v>
      </c>
      <c r="C98" s="47">
        <v>43913</v>
      </c>
      <c r="D98" s="47">
        <v>11233</v>
      </c>
      <c r="E98" s="47">
        <v>67914</v>
      </c>
      <c r="F98" s="47">
        <v>5918</v>
      </c>
      <c r="G98" s="47">
        <v>155687</v>
      </c>
      <c r="H98" s="47">
        <v>90158</v>
      </c>
      <c r="I98" s="47">
        <v>358986</v>
      </c>
      <c r="J98" s="47">
        <v>306</v>
      </c>
      <c r="K98" s="47">
        <v>473863</v>
      </c>
      <c r="L98" s="47">
        <v>61650</v>
      </c>
      <c r="M98" s="47">
        <v>20306</v>
      </c>
      <c r="N98" s="47">
        <v>13876</v>
      </c>
      <c r="O98" s="47">
        <v>1738</v>
      </c>
      <c r="P98" s="47">
        <v>2434</v>
      </c>
      <c r="Q98" s="47">
        <v>33416</v>
      </c>
      <c r="R98" s="96">
        <v>1341398</v>
      </c>
    </row>
    <row r="99" spans="2:18" ht="15.5" x14ac:dyDescent="0.25">
      <c r="B99" s="95">
        <v>42705</v>
      </c>
      <c r="C99" s="2">
        <v>43481</v>
      </c>
      <c r="D99" s="2">
        <v>11181</v>
      </c>
      <c r="E99" s="2">
        <v>66509</v>
      </c>
      <c r="F99" s="2">
        <v>6114</v>
      </c>
      <c r="G99" s="2">
        <v>157155</v>
      </c>
      <c r="H99" s="2">
        <v>90730</v>
      </c>
      <c r="I99" s="2">
        <v>362193</v>
      </c>
      <c r="J99" s="2">
        <v>303</v>
      </c>
      <c r="K99" s="2">
        <v>472054</v>
      </c>
      <c r="L99" s="2">
        <v>62524</v>
      </c>
      <c r="M99" s="2">
        <v>20296</v>
      </c>
      <c r="N99" s="2">
        <v>13608</v>
      </c>
      <c r="O99" s="2">
        <v>1736</v>
      </c>
      <c r="P99" s="2">
        <v>2430</v>
      </c>
      <c r="Q99" s="2">
        <v>33390</v>
      </c>
      <c r="R99" s="96">
        <v>1343704</v>
      </c>
    </row>
    <row r="100" spans="2:18" ht="15.5" x14ac:dyDescent="0.25">
      <c r="B100" s="95">
        <v>42736</v>
      </c>
      <c r="C100" s="2">
        <v>43888</v>
      </c>
      <c r="D100" s="2">
        <v>11405</v>
      </c>
      <c r="E100" s="2">
        <v>68174</v>
      </c>
      <c r="F100" s="2">
        <v>6267</v>
      </c>
      <c r="G100" s="2">
        <v>158234</v>
      </c>
      <c r="H100" s="2">
        <v>87555</v>
      </c>
      <c r="I100" s="2">
        <v>362098</v>
      </c>
      <c r="J100" s="2">
        <v>295</v>
      </c>
      <c r="K100" s="2">
        <v>469992</v>
      </c>
      <c r="L100" s="2">
        <v>64732</v>
      </c>
      <c r="M100" s="2">
        <v>20297</v>
      </c>
      <c r="N100" s="2">
        <v>13527</v>
      </c>
      <c r="O100" s="2">
        <v>1816</v>
      </c>
      <c r="P100" s="2">
        <v>2526</v>
      </c>
      <c r="Q100" s="2">
        <v>33173</v>
      </c>
      <c r="R100" s="96">
        <v>1343979</v>
      </c>
    </row>
    <row r="101" spans="2:18" ht="15.5" x14ac:dyDescent="0.25">
      <c r="B101" s="95">
        <v>42767</v>
      </c>
      <c r="C101" s="2">
        <v>43649</v>
      </c>
      <c r="D101" s="2">
        <v>11363</v>
      </c>
      <c r="E101" s="2">
        <v>67879</v>
      </c>
      <c r="F101" s="2">
        <v>6382</v>
      </c>
      <c r="G101" s="2">
        <v>158909</v>
      </c>
      <c r="H101" s="2">
        <v>86966</v>
      </c>
      <c r="I101" s="2">
        <v>361837</v>
      </c>
      <c r="J101" s="2">
        <v>285</v>
      </c>
      <c r="K101" s="2">
        <v>467770</v>
      </c>
      <c r="L101" s="2">
        <v>64616</v>
      </c>
      <c r="M101" s="2">
        <v>20235</v>
      </c>
      <c r="N101" s="2">
        <v>12860</v>
      </c>
      <c r="O101" s="2">
        <v>1765</v>
      </c>
      <c r="P101" s="2">
        <v>2406</v>
      </c>
      <c r="Q101" s="2">
        <v>33167</v>
      </c>
      <c r="R101" s="96">
        <v>1340089</v>
      </c>
    </row>
    <row r="102" spans="2:18" ht="15.5" x14ac:dyDescent="0.25">
      <c r="B102" s="95">
        <v>42795</v>
      </c>
      <c r="C102" s="2">
        <v>44261</v>
      </c>
      <c r="D102" s="2">
        <v>11397</v>
      </c>
      <c r="E102" s="2">
        <v>67558</v>
      </c>
      <c r="F102" s="2">
        <v>6964</v>
      </c>
      <c r="G102" s="2">
        <v>164569</v>
      </c>
      <c r="H102" s="2">
        <v>156205</v>
      </c>
      <c r="I102" s="2">
        <v>296427</v>
      </c>
      <c r="J102" s="2">
        <v>285</v>
      </c>
      <c r="K102" s="2">
        <v>465588</v>
      </c>
      <c r="L102" s="2">
        <v>68165</v>
      </c>
      <c r="M102" s="2">
        <v>20034</v>
      </c>
      <c r="N102" s="2">
        <v>12813</v>
      </c>
      <c r="O102" s="2">
        <v>2392</v>
      </c>
      <c r="P102" s="2">
        <v>2789</v>
      </c>
      <c r="Q102" s="2">
        <v>34322</v>
      </c>
      <c r="R102" s="96">
        <v>1353769</v>
      </c>
    </row>
    <row r="103" spans="2:18" ht="15.5" x14ac:dyDescent="0.25">
      <c r="B103" s="95">
        <v>42826</v>
      </c>
      <c r="C103" s="2">
        <v>44637</v>
      </c>
      <c r="D103" s="2">
        <v>11381</v>
      </c>
      <c r="E103" s="2">
        <v>67367</v>
      </c>
      <c r="F103" s="2">
        <v>7018</v>
      </c>
      <c r="G103" s="2">
        <v>174085</v>
      </c>
      <c r="H103" s="2">
        <v>141660</v>
      </c>
      <c r="I103" s="2">
        <v>309197</v>
      </c>
      <c r="J103" s="2">
        <v>279</v>
      </c>
      <c r="K103" s="2">
        <v>466511</v>
      </c>
      <c r="L103" s="2">
        <v>67508</v>
      </c>
      <c r="M103" s="2">
        <v>20433</v>
      </c>
      <c r="N103" s="2">
        <v>12786</v>
      </c>
      <c r="O103" s="2">
        <v>2321</v>
      </c>
      <c r="P103" s="2">
        <v>2868</v>
      </c>
      <c r="Q103" s="2">
        <v>34407</v>
      </c>
      <c r="R103" s="96">
        <v>1362458</v>
      </c>
    </row>
    <row r="104" spans="2:18" ht="15.5" x14ac:dyDescent="0.25">
      <c r="B104" s="95">
        <v>42856</v>
      </c>
      <c r="C104" s="2">
        <v>44816</v>
      </c>
      <c r="D104" s="2">
        <v>11401</v>
      </c>
      <c r="E104" s="2">
        <v>67183</v>
      </c>
      <c r="F104" s="2">
        <v>7042</v>
      </c>
      <c r="G104" s="2">
        <v>179878</v>
      </c>
      <c r="H104" s="2">
        <v>116609</v>
      </c>
      <c r="I104" s="2">
        <v>333778</v>
      </c>
      <c r="J104" s="2">
        <v>274</v>
      </c>
      <c r="K104" s="2">
        <v>467044</v>
      </c>
      <c r="L104" s="2">
        <v>67596</v>
      </c>
      <c r="M104" s="2">
        <v>20681</v>
      </c>
      <c r="N104" s="2">
        <v>12727</v>
      </c>
      <c r="O104" s="2">
        <v>2276</v>
      </c>
      <c r="P104" s="2">
        <v>2992</v>
      </c>
      <c r="Q104" s="2">
        <v>34806</v>
      </c>
      <c r="R104" s="96">
        <v>1369103</v>
      </c>
    </row>
    <row r="105" spans="2:18" ht="15.5" x14ac:dyDescent="0.25">
      <c r="B105" s="95">
        <v>42887</v>
      </c>
      <c r="C105" s="2">
        <v>44814</v>
      </c>
      <c r="D105" s="2">
        <v>11420</v>
      </c>
      <c r="E105" s="2">
        <v>67109</v>
      </c>
      <c r="F105" s="2">
        <v>7102</v>
      </c>
      <c r="G105" s="2">
        <v>182132</v>
      </c>
      <c r="H105" s="2">
        <v>82613</v>
      </c>
      <c r="I105" s="2">
        <v>368291</v>
      </c>
      <c r="J105" s="2">
        <v>264</v>
      </c>
      <c r="K105" s="2">
        <v>462931</v>
      </c>
      <c r="L105" s="2">
        <v>66503</v>
      </c>
      <c r="M105" s="2">
        <v>20557</v>
      </c>
      <c r="N105" s="2">
        <v>12236</v>
      </c>
      <c r="O105" s="2">
        <v>2229</v>
      </c>
      <c r="P105" s="2">
        <v>2941</v>
      </c>
      <c r="Q105" s="2">
        <v>34798</v>
      </c>
      <c r="R105" s="96">
        <v>1365940</v>
      </c>
    </row>
    <row r="106" spans="2:18" ht="15" x14ac:dyDescent="0.25">
      <c r="B106" s="99" t="s">
        <v>270</v>
      </c>
      <c r="C106" s="6">
        <v>43941</v>
      </c>
      <c r="D106" s="6">
        <v>11241</v>
      </c>
      <c r="E106" s="6">
        <v>67619</v>
      </c>
      <c r="F106" s="6">
        <v>6251</v>
      </c>
      <c r="G106" s="6">
        <v>161422</v>
      </c>
      <c r="H106" s="6">
        <v>101059</v>
      </c>
      <c r="I106" s="6">
        <v>347848</v>
      </c>
      <c r="J106" s="6">
        <v>295</v>
      </c>
      <c r="K106" s="6">
        <v>469297</v>
      </c>
      <c r="L106" s="6">
        <v>64906</v>
      </c>
      <c r="M106" s="6">
        <v>20310</v>
      </c>
      <c r="N106" s="6">
        <v>13567</v>
      </c>
      <c r="O106" s="6">
        <v>1968</v>
      </c>
      <c r="P106" s="6">
        <v>2640</v>
      </c>
      <c r="Q106" s="6">
        <v>33809</v>
      </c>
      <c r="R106" s="100">
        <v>1346173</v>
      </c>
    </row>
    <row r="107" spans="2:18" ht="15.5" x14ac:dyDescent="0.25">
      <c r="B107" s="95">
        <v>42917</v>
      </c>
      <c r="C107" s="2">
        <v>44896</v>
      </c>
      <c r="D107" s="2">
        <v>11410</v>
      </c>
      <c r="E107" s="2">
        <v>67009</v>
      </c>
      <c r="F107" s="2">
        <v>7274</v>
      </c>
      <c r="G107" s="2">
        <v>181640</v>
      </c>
      <c r="H107" s="2">
        <v>82329</v>
      </c>
      <c r="I107" s="2">
        <v>370674</v>
      </c>
      <c r="J107" s="2">
        <v>150</v>
      </c>
      <c r="K107" s="2">
        <v>457780</v>
      </c>
      <c r="L107" s="2">
        <v>65467</v>
      </c>
      <c r="M107" s="2">
        <v>20651</v>
      </c>
      <c r="N107" s="2">
        <v>11545</v>
      </c>
      <c r="O107" s="2">
        <v>2177</v>
      </c>
      <c r="P107" s="2">
        <v>2925</v>
      </c>
      <c r="Q107" s="2">
        <v>34833</v>
      </c>
      <c r="R107" s="96">
        <v>1360760</v>
      </c>
    </row>
    <row r="108" spans="2:18" ht="15.5" x14ac:dyDescent="0.25">
      <c r="B108" s="95">
        <v>42948</v>
      </c>
      <c r="C108" s="2">
        <v>45233</v>
      </c>
      <c r="D108" s="2">
        <v>11486</v>
      </c>
      <c r="E108" s="2">
        <v>67079</v>
      </c>
      <c r="F108" s="2">
        <v>7366</v>
      </c>
      <c r="G108" s="2">
        <v>182123</v>
      </c>
      <c r="H108" s="2">
        <v>83011</v>
      </c>
      <c r="I108" s="2">
        <v>374722</v>
      </c>
      <c r="J108" s="2">
        <v>145</v>
      </c>
      <c r="K108" s="2">
        <v>457326</v>
      </c>
      <c r="L108" s="2">
        <v>66362</v>
      </c>
      <c r="M108" s="2">
        <v>20804</v>
      </c>
      <c r="N108" s="2">
        <v>11069</v>
      </c>
      <c r="O108" s="2">
        <v>2119</v>
      </c>
      <c r="P108" s="2">
        <v>2957</v>
      </c>
      <c r="Q108" s="2">
        <v>35078</v>
      </c>
      <c r="R108" s="96">
        <v>1366880</v>
      </c>
    </row>
    <row r="109" spans="2:18" ht="15.5" x14ac:dyDescent="0.25">
      <c r="B109" s="95">
        <v>42979</v>
      </c>
      <c r="C109" s="2">
        <v>45431</v>
      </c>
      <c r="D109" s="2">
        <v>11509</v>
      </c>
      <c r="E109" s="2">
        <v>66918</v>
      </c>
      <c r="F109" s="2">
        <v>7462</v>
      </c>
      <c r="G109" s="2">
        <v>181352</v>
      </c>
      <c r="H109" s="2">
        <v>82088</v>
      </c>
      <c r="I109" s="2">
        <v>376011</v>
      </c>
      <c r="J109" s="2">
        <v>132</v>
      </c>
      <c r="K109" s="2">
        <v>452116</v>
      </c>
      <c r="L109" s="2">
        <v>66778</v>
      </c>
      <c r="M109" s="2">
        <v>20941</v>
      </c>
      <c r="N109" s="2">
        <v>10343</v>
      </c>
      <c r="O109" s="2">
        <v>2105</v>
      </c>
      <c r="P109" s="2">
        <v>2831</v>
      </c>
      <c r="Q109" s="2">
        <v>35157</v>
      </c>
      <c r="R109" s="96">
        <v>1361174</v>
      </c>
    </row>
    <row r="110" spans="2:18" ht="15.5" x14ac:dyDescent="0.25">
      <c r="B110" s="95">
        <v>43009</v>
      </c>
      <c r="C110" s="2">
        <v>45606</v>
      </c>
      <c r="D110" s="2">
        <v>11558</v>
      </c>
      <c r="E110" s="2">
        <v>66985</v>
      </c>
      <c r="F110" s="2">
        <v>7797</v>
      </c>
      <c r="G110" s="2">
        <v>179385</v>
      </c>
      <c r="H110" s="2">
        <v>73998</v>
      </c>
      <c r="I110" s="2">
        <v>350968</v>
      </c>
      <c r="J110" s="2">
        <v>139</v>
      </c>
      <c r="K110" s="2">
        <v>444507</v>
      </c>
      <c r="L110" s="2">
        <v>67110</v>
      </c>
      <c r="M110" s="2">
        <v>21093</v>
      </c>
      <c r="N110" s="2">
        <v>9948</v>
      </c>
      <c r="O110" s="2">
        <v>2197</v>
      </c>
      <c r="P110" s="2">
        <v>2842</v>
      </c>
      <c r="Q110" s="2">
        <v>34883</v>
      </c>
      <c r="R110" s="96">
        <v>1319016</v>
      </c>
    </row>
    <row r="111" spans="2:18" ht="15.5" x14ac:dyDescent="0.25">
      <c r="B111" s="95">
        <v>43040</v>
      </c>
      <c r="C111" s="2">
        <v>45824</v>
      </c>
      <c r="D111" s="2">
        <v>11643</v>
      </c>
      <c r="E111" s="2">
        <v>67142</v>
      </c>
      <c r="F111" s="2">
        <v>7980</v>
      </c>
      <c r="G111" s="2">
        <v>179750</v>
      </c>
      <c r="H111" s="2">
        <v>71489</v>
      </c>
      <c r="I111" s="2">
        <v>350249</v>
      </c>
      <c r="J111" s="2">
        <v>149</v>
      </c>
      <c r="K111" s="2">
        <v>441219</v>
      </c>
      <c r="L111" s="2">
        <v>66946</v>
      </c>
      <c r="M111" s="2">
        <v>21305</v>
      </c>
      <c r="N111" s="2">
        <v>9601</v>
      </c>
      <c r="O111" s="2">
        <v>2222</v>
      </c>
      <c r="P111" s="2">
        <v>2716</v>
      </c>
      <c r="Q111" s="2">
        <v>34999</v>
      </c>
      <c r="R111" s="96">
        <v>1313234</v>
      </c>
    </row>
    <row r="112" spans="2:18" ht="15.5" x14ac:dyDescent="0.25">
      <c r="B112" s="95">
        <v>43070</v>
      </c>
      <c r="C112" s="2">
        <v>45985</v>
      </c>
      <c r="D112" s="2">
        <v>11718</v>
      </c>
      <c r="E112" s="2">
        <v>67066</v>
      </c>
      <c r="F112" s="2">
        <v>8204</v>
      </c>
      <c r="G112" s="2">
        <v>179877</v>
      </c>
      <c r="H112" s="2">
        <v>72942</v>
      </c>
      <c r="I112" s="2">
        <v>356175</v>
      </c>
      <c r="J112" s="2">
        <v>151</v>
      </c>
      <c r="K112" s="2">
        <v>439244</v>
      </c>
      <c r="L112" s="2">
        <v>66517</v>
      </c>
      <c r="M112" s="2">
        <v>21485</v>
      </c>
      <c r="N112" s="2">
        <v>9138</v>
      </c>
      <c r="O112" s="2">
        <v>2154</v>
      </c>
      <c r="P112" s="2">
        <v>2677</v>
      </c>
      <c r="Q112" s="2">
        <v>35001</v>
      </c>
      <c r="R112" s="96">
        <v>1318334</v>
      </c>
    </row>
    <row r="113" spans="2:18" ht="15.5" x14ac:dyDescent="0.25">
      <c r="B113" s="95">
        <v>43101</v>
      </c>
      <c r="C113" s="2">
        <v>46005</v>
      </c>
      <c r="D113" s="2">
        <v>11812</v>
      </c>
      <c r="E113" s="2">
        <v>67365</v>
      </c>
      <c r="F113" s="2">
        <v>8438</v>
      </c>
      <c r="G113" s="2">
        <v>180335</v>
      </c>
      <c r="H113" s="2">
        <v>69709</v>
      </c>
      <c r="I113" s="2">
        <v>345699</v>
      </c>
      <c r="J113" s="2">
        <v>157</v>
      </c>
      <c r="K113" s="2">
        <v>437341</v>
      </c>
      <c r="L113" s="2">
        <v>66260</v>
      </c>
      <c r="M113" s="2">
        <v>21576</v>
      </c>
      <c r="N113" s="2">
        <v>9238</v>
      </c>
      <c r="O113" s="2">
        <v>2202</v>
      </c>
      <c r="P113" s="2">
        <v>2704</v>
      </c>
      <c r="Q113" s="2">
        <v>34842</v>
      </c>
      <c r="R113" s="96">
        <v>1303683</v>
      </c>
    </row>
    <row r="114" spans="2:18" ht="15.5" x14ac:dyDescent="0.25">
      <c r="B114" s="95">
        <v>43132</v>
      </c>
      <c r="C114" s="2">
        <v>46038</v>
      </c>
      <c r="D114" s="2">
        <v>11860</v>
      </c>
      <c r="E114" s="2">
        <v>67688</v>
      </c>
      <c r="F114" s="2">
        <v>8663</v>
      </c>
      <c r="G114" s="2">
        <v>180744</v>
      </c>
      <c r="H114" s="2">
        <v>70071</v>
      </c>
      <c r="I114" s="2">
        <v>345064</v>
      </c>
      <c r="J114" s="2">
        <v>165</v>
      </c>
      <c r="K114" s="2">
        <v>433460</v>
      </c>
      <c r="L114" s="2">
        <v>64494</v>
      </c>
      <c r="M114" s="2">
        <v>21701</v>
      </c>
      <c r="N114" s="2">
        <v>9067</v>
      </c>
      <c r="O114" s="2">
        <v>2219</v>
      </c>
      <c r="P114" s="2">
        <v>2707</v>
      </c>
      <c r="Q114" s="2">
        <v>34868</v>
      </c>
      <c r="R114" s="96">
        <v>1298809</v>
      </c>
    </row>
    <row r="115" spans="2:18" ht="15.5" x14ac:dyDescent="0.25">
      <c r="B115" s="95">
        <v>43160</v>
      </c>
      <c r="C115" s="2">
        <v>46038</v>
      </c>
      <c r="D115" s="2">
        <v>11968</v>
      </c>
      <c r="E115" s="2">
        <v>67875</v>
      </c>
      <c r="F115" s="2">
        <v>8689</v>
      </c>
      <c r="G115" s="2">
        <v>176469</v>
      </c>
      <c r="H115" s="2">
        <v>74829</v>
      </c>
      <c r="I115" s="2">
        <v>344991</v>
      </c>
      <c r="J115" s="2">
        <v>163</v>
      </c>
      <c r="K115" s="2">
        <v>429162</v>
      </c>
      <c r="L115" s="2">
        <v>63156</v>
      </c>
      <c r="M115" s="2">
        <v>21926</v>
      </c>
      <c r="N115" s="2">
        <v>9198</v>
      </c>
      <c r="O115" s="2">
        <v>2216</v>
      </c>
      <c r="P115" s="2">
        <v>2763</v>
      </c>
      <c r="Q115" s="2">
        <v>34817</v>
      </c>
      <c r="R115" s="96">
        <v>1294260</v>
      </c>
    </row>
    <row r="116" spans="2:18" ht="15.5" x14ac:dyDescent="0.25">
      <c r="B116" s="95">
        <v>43191</v>
      </c>
      <c r="C116" s="2">
        <v>46302</v>
      </c>
      <c r="D116" s="2">
        <v>12054</v>
      </c>
      <c r="E116" s="2">
        <v>67963</v>
      </c>
      <c r="F116" s="2">
        <v>8698</v>
      </c>
      <c r="G116" s="2">
        <v>177031</v>
      </c>
      <c r="H116" s="2">
        <v>73217</v>
      </c>
      <c r="I116" s="2">
        <v>337958</v>
      </c>
      <c r="J116" s="2">
        <v>169</v>
      </c>
      <c r="K116" s="2">
        <v>423241</v>
      </c>
      <c r="L116" s="2">
        <v>59499</v>
      </c>
      <c r="M116" s="2">
        <v>21947</v>
      </c>
      <c r="N116" s="2">
        <v>9967</v>
      </c>
      <c r="O116" s="2">
        <v>2316</v>
      </c>
      <c r="P116" s="2">
        <v>2823</v>
      </c>
      <c r="Q116" s="2">
        <v>34553</v>
      </c>
      <c r="R116" s="96">
        <v>1277738</v>
      </c>
    </row>
    <row r="117" spans="2:18" ht="15.5" x14ac:dyDescent="0.25">
      <c r="B117" s="95">
        <v>43221</v>
      </c>
      <c r="C117" s="2">
        <v>46534</v>
      </c>
      <c r="D117" s="2">
        <v>12138</v>
      </c>
      <c r="E117" s="2">
        <v>68152</v>
      </c>
      <c r="F117" s="2">
        <v>8842</v>
      </c>
      <c r="G117" s="2">
        <v>177139</v>
      </c>
      <c r="H117" s="2">
        <v>72831</v>
      </c>
      <c r="I117" s="2">
        <v>338829</v>
      </c>
      <c r="J117" s="2">
        <v>165</v>
      </c>
      <c r="K117" s="2">
        <v>421753</v>
      </c>
      <c r="L117" s="2">
        <v>58572</v>
      </c>
      <c r="M117" s="2">
        <v>22153</v>
      </c>
      <c r="N117" s="2">
        <v>10082</v>
      </c>
      <c r="O117" s="2">
        <v>2363</v>
      </c>
      <c r="P117" s="2">
        <v>2930</v>
      </c>
      <c r="Q117" s="2">
        <v>34463</v>
      </c>
      <c r="R117" s="96">
        <v>1276946</v>
      </c>
    </row>
    <row r="118" spans="2:18" ht="15.5" x14ac:dyDescent="0.25">
      <c r="B118" s="95">
        <v>43252</v>
      </c>
      <c r="C118" s="2">
        <v>46991</v>
      </c>
      <c r="D118" s="2">
        <v>12411</v>
      </c>
      <c r="E118" s="2">
        <v>69127</v>
      </c>
      <c r="F118" s="2">
        <v>8690</v>
      </c>
      <c r="G118" s="2">
        <v>182397</v>
      </c>
      <c r="H118" s="2">
        <v>68816</v>
      </c>
      <c r="I118" s="2">
        <v>339937</v>
      </c>
      <c r="J118" s="2">
        <v>169</v>
      </c>
      <c r="K118" s="2">
        <v>428112</v>
      </c>
      <c r="L118" s="2">
        <v>60990</v>
      </c>
      <c r="M118" s="2">
        <v>22094</v>
      </c>
      <c r="N118" s="2">
        <v>12298</v>
      </c>
      <c r="O118" s="2">
        <v>2463</v>
      </c>
      <c r="P118" s="2">
        <v>2831</v>
      </c>
      <c r="Q118" s="2">
        <v>34444</v>
      </c>
      <c r="R118" s="96">
        <v>1291770</v>
      </c>
    </row>
    <row r="119" spans="2:18" ht="15" x14ac:dyDescent="0.25">
      <c r="B119" s="99" t="s">
        <v>283</v>
      </c>
      <c r="C119" s="6">
        <v>45907</v>
      </c>
      <c r="D119" s="6">
        <v>11797</v>
      </c>
      <c r="E119" s="6">
        <v>67531</v>
      </c>
      <c r="F119" s="6">
        <v>8175</v>
      </c>
      <c r="G119" s="6">
        <v>179854</v>
      </c>
      <c r="H119" s="6">
        <v>74611</v>
      </c>
      <c r="I119" s="6">
        <v>352606</v>
      </c>
      <c r="J119" s="6">
        <v>155</v>
      </c>
      <c r="K119" s="6">
        <v>438771</v>
      </c>
      <c r="L119" s="6">
        <v>64346</v>
      </c>
      <c r="M119" s="6">
        <v>21473</v>
      </c>
      <c r="N119" s="6">
        <v>10125</v>
      </c>
      <c r="O119" s="6">
        <v>2229</v>
      </c>
      <c r="P119" s="6">
        <v>2809</v>
      </c>
      <c r="Q119" s="6">
        <v>34828</v>
      </c>
      <c r="R119" s="100">
        <v>1315217</v>
      </c>
    </row>
    <row r="120" spans="2:18" ht="15.5" x14ac:dyDescent="0.25">
      <c r="B120" s="95">
        <v>43282</v>
      </c>
      <c r="C120" s="2">
        <v>47275</v>
      </c>
      <c r="D120" s="2">
        <v>12499</v>
      </c>
      <c r="E120" s="2">
        <v>69243</v>
      </c>
      <c r="F120" s="2">
        <v>8791</v>
      </c>
      <c r="G120" s="2">
        <v>183930</v>
      </c>
      <c r="H120" s="2">
        <v>68773</v>
      </c>
      <c r="I120" s="2">
        <v>336317</v>
      </c>
      <c r="J120" s="2">
        <v>160</v>
      </c>
      <c r="K120" s="2">
        <v>429605</v>
      </c>
      <c r="L120" s="2">
        <v>60022</v>
      </c>
      <c r="M120" s="2">
        <v>22059</v>
      </c>
      <c r="N120" s="2">
        <v>12567</v>
      </c>
      <c r="O120" s="2">
        <v>2395</v>
      </c>
      <c r="P120" s="2">
        <v>2868</v>
      </c>
      <c r="Q120" s="2">
        <v>34656</v>
      </c>
      <c r="R120" s="96">
        <v>1291160</v>
      </c>
    </row>
    <row r="121" spans="2:18" ht="15.5" x14ac:dyDescent="0.25">
      <c r="B121" s="95">
        <v>43313</v>
      </c>
      <c r="C121" s="2">
        <v>47463</v>
      </c>
      <c r="D121" s="2">
        <v>12559</v>
      </c>
      <c r="E121" s="2">
        <v>69221</v>
      </c>
      <c r="F121" s="2">
        <v>8734</v>
      </c>
      <c r="G121" s="2">
        <v>183083</v>
      </c>
      <c r="H121" s="2">
        <v>69297</v>
      </c>
      <c r="I121" s="2">
        <v>340105</v>
      </c>
      <c r="J121" s="2">
        <v>158</v>
      </c>
      <c r="K121" s="2">
        <v>429302</v>
      </c>
      <c r="L121" s="2">
        <v>60233</v>
      </c>
      <c r="M121" s="2">
        <v>21913</v>
      </c>
      <c r="N121" s="2">
        <v>12450</v>
      </c>
      <c r="O121" s="2">
        <v>2243</v>
      </c>
      <c r="P121" s="2">
        <v>2796</v>
      </c>
      <c r="Q121" s="2">
        <v>34802</v>
      </c>
      <c r="R121" s="96">
        <v>1294359</v>
      </c>
    </row>
    <row r="122" spans="2:18" ht="15.5" x14ac:dyDescent="0.25">
      <c r="B122" s="95">
        <v>43344</v>
      </c>
      <c r="C122" s="346">
        <v>47564</v>
      </c>
      <c r="D122" s="346">
        <v>12647</v>
      </c>
      <c r="E122" s="346">
        <v>69235</v>
      </c>
      <c r="F122" s="346">
        <v>8667</v>
      </c>
      <c r="G122" s="346">
        <v>182792</v>
      </c>
      <c r="H122" s="346">
        <v>68226</v>
      </c>
      <c r="I122" s="346">
        <v>342428</v>
      </c>
      <c r="J122" s="346">
        <v>154</v>
      </c>
      <c r="K122" s="346">
        <v>429176</v>
      </c>
      <c r="L122" s="346">
        <v>60450</v>
      </c>
      <c r="M122" s="346">
        <v>21826</v>
      </c>
      <c r="N122" s="346">
        <v>12375</v>
      </c>
      <c r="O122" s="346">
        <v>2190</v>
      </c>
      <c r="P122" s="346">
        <v>2654</v>
      </c>
      <c r="Q122" s="346">
        <v>35434</v>
      </c>
      <c r="R122" s="96">
        <v>1295818</v>
      </c>
    </row>
    <row r="123" spans="2:18" ht="15.5" x14ac:dyDescent="0.25">
      <c r="B123" s="95">
        <v>43374</v>
      </c>
      <c r="C123" s="2">
        <v>47546</v>
      </c>
      <c r="D123" s="2">
        <v>12681</v>
      </c>
      <c r="E123" s="2">
        <v>68963</v>
      </c>
      <c r="F123" s="2">
        <v>8606</v>
      </c>
      <c r="G123" s="2">
        <v>178102</v>
      </c>
      <c r="H123" s="2">
        <v>66710</v>
      </c>
      <c r="I123" s="2">
        <v>341696</v>
      </c>
      <c r="J123" s="2">
        <v>155</v>
      </c>
      <c r="K123" s="2">
        <v>423792</v>
      </c>
      <c r="L123" s="2">
        <v>61197</v>
      </c>
      <c r="M123" s="2">
        <v>21804</v>
      </c>
      <c r="N123" s="2">
        <v>12319</v>
      </c>
      <c r="O123" s="2">
        <v>2412</v>
      </c>
      <c r="P123" s="2">
        <v>2583</v>
      </c>
      <c r="Q123" s="2">
        <v>35294</v>
      </c>
      <c r="R123" s="96">
        <v>1283860</v>
      </c>
    </row>
    <row r="124" spans="2:18" ht="15.5" x14ac:dyDescent="0.25">
      <c r="B124" s="95">
        <v>43405</v>
      </c>
      <c r="C124" s="2">
        <v>47544</v>
      </c>
      <c r="D124" s="2">
        <v>12696</v>
      </c>
      <c r="E124" s="2">
        <v>68776</v>
      </c>
      <c r="F124" s="2">
        <v>8641</v>
      </c>
      <c r="G124" s="2">
        <v>176139</v>
      </c>
      <c r="H124" s="2">
        <v>64480</v>
      </c>
      <c r="I124" s="2">
        <v>334945</v>
      </c>
      <c r="J124" s="2">
        <v>148</v>
      </c>
      <c r="K124" s="2">
        <v>420435</v>
      </c>
      <c r="L124" s="2">
        <v>61569</v>
      </c>
      <c r="M124" s="2">
        <v>21741</v>
      </c>
      <c r="N124" s="2">
        <v>12138</v>
      </c>
      <c r="O124" s="2">
        <v>2366</v>
      </c>
      <c r="P124" s="2">
        <v>2533</v>
      </c>
      <c r="Q124" s="2">
        <v>35078</v>
      </c>
      <c r="R124" s="96">
        <v>1269229</v>
      </c>
    </row>
    <row r="125" spans="2:18" ht="15.5" x14ac:dyDescent="0.25">
      <c r="B125" s="95">
        <v>43435</v>
      </c>
      <c r="C125" s="2">
        <v>47622</v>
      </c>
      <c r="D125" s="2">
        <v>12683</v>
      </c>
      <c r="E125" s="2">
        <v>68468</v>
      </c>
      <c r="F125" s="2">
        <v>8819</v>
      </c>
      <c r="G125" s="2">
        <v>175299</v>
      </c>
      <c r="H125" s="2">
        <v>63665</v>
      </c>
      <c r="I125" s="2">
        <v>333858</v>
      </c>
      <c r="J125" s="2">
        <v>138</v>
      </c>
      <c r="K125" s="2">
        <v>417916</v>
      </c>
      <c r="L125" s="2">
        <v>60273</v>
      </c>
      <c r="M125" s="2">
        <v>22127</v>
      </c>
      <c r="N125" s="2">
        <v>11881</v>
      </c>
      <c r="O125" s="2">
        <v>2323</v>
      </c>
      <c r="P125" s="2">
        <v>2495</v>
      </c>
      <c r="Q125" s="2">
        <v>34728</v>
      </c>
      <c r="R125" s="96">
        <v>1262295</v>
      </c>
    </row>
    <row r="126" spans="2:18" ht="15.5" x14ac:dyDescent="0.25">
      <c r="B126" s="95">
        <v>43466</v>
      </c>
      <c r="C126" s="2">
        <v>48091</v>
      </c>
      <c r="D126" s="2">
        <v>12746</v>
      </c>
      <c r="E126" s="2">
        <v>69053</v>
      </c>
      <c r="F126" s="2">
        <v>9147</v>
      </c>
      <c r="G126" s="2">
        <v>175180</v>
      </c>
      <c r="H126" s="2">
        <v>61152</v>
      </c>
      <c r="I126" s="2">
        <v>327637</v>
      </c>
      <c r="J126" s="2">
        <v>142</v>
      </c>
      <c r="K126" s="2">
        <v>416568</v>
      </c>
      <c r="L126" s="2">
        <v>60891</v>
      </c>
      <c r="M126" s="2">
        <v>21696</v>
      </c>
      <c r="N126" s="2">
        <v>12073</v>
      </c>
      <c r="O126" s="2">
        <v>2347</v>
      </c>
      <c r="P126" s="2">
        <v>2604</v>
      </c>
      <c r="Q126" s="2">
        <v>34657</v>
      </c>
      <c r="R126" s="96">
        <v>1253984</v>
      </c>
    </row>
    <row r="127" spans="2:18" ht="15.5" x14ac:dyDescent="0.25">
      <c r="B127" s="95">
        <v>43497</v>
      </c>
      <c r="C127" s="2">
        <v>0</v>
      </c>
      <c r="D127" s="2">
        <v>0</v>
      </c>
      <c r="E127" s="2">
        <v>0</v>
      </c>
      <c r="F127" s="2">
        <v>0</v>
      </c>
      <c r="G127" s="2">
        <v>0</v>
      </c>
      <c r="H127" s="2">
        <v>0</v>
      </c>
      <c r="I127" s="2">
        <v>0</v>
      </c>
      <c r="J127" s="2">
        <v>0</v>
      </c>
      <c r="K127" s="2">
        <v>0</v>
      </c>
      <c r="L127" s="2">
        <v>0</v>
      </c>
      <c r="M127" s="2">
        <v>0</v>
      </c>
      <c r="N127" s="2">
        <v>0</v>
      </c>
      <c r="O127" s="2">
        <v>0</v>
      </c>
      <c r="P127" s="2">
        <v>0</v>
      </c>
      <c r="Q127" s="2">
        <v>0</v>
      </c>
      <c r="R127" s="96">
        <v>0</v>
      </c>
    </row>
    <row r="128" spans="2:18" ht="15.5" x14ac:dyDescent="0.25">
      <c r="B128" s="95">
        <v>43525</v>
      </c>
      <c r="C128" s="2">
        <v>0</v>
      </c>
      <c r="D128" s="2">
        <v>0</v>
      </c>
      <c r="E128" s="2">
        <v>0</v>
      </c>
      <c r="F128" s="2">
        <v>0</v>
      </c>
      <c r="G128" s="2">
        <v>0</v>
      </c>
      <c r="H128" s="2">
        <v>0</v>
      </c>
      <c r="I128" s="2">
        <v>0</v>
      </c>
      <c r="J128" s="2">
        <v>0</v>
      </c>
      <c r="K128" s="2">
        <v>0</v>
      </c>
      <c r="L128" s="2">
        <v>0</v>
      </c>
      <c r="M128" s="2">
        <v>0</v>
      </c>
      <c r="N128" s="2">
        <v>0</v>
      </c>
      <c r="O128" s="2">
        <v>0</v>
      </c>
      <c r="P128" s="2">
        <v>0</v>
      </c>
      <c r="Q128" s="2">
        <v>0</v>
      </c>
      <c r="R128" s="96">
        <v>0</v>
      </c>
    </row>
    <row r="129" spans="2:18" ht="15.5" x14ac:dyDescent="0.25">
      <c r="B129" s="95">
        <v>43556</v>
      </c>
      <c r="C129" s="2">
        <v>0</v>
      </c>
      <c r="D129" s="2">
        <v>0</v>
      </c>
      <c r="E129" s="2">
        <v>0</v>
      </c>
      <c r="F129" s="2">
        <v>0</v>
      </c>
      <c r="G129" s="2">
        <v>0</v>
      </c>
      <c r="H129" s="2">
        <v>0</v>
      </c>
      <c r="I129" s="2">
        <v>0</v>
      </c>
      <c r="J129" s="2">
        <v>0</v>
      </c>
      <c r="K129" s="2">
        <v>0</v>
      </c>
      <c r="L129" s="2">
        <v>0</v>
      </c>
      <c r="M129" s="2">
        <v>0</v>
      </c>
      <c r="N129" s="2">
        <v>0</v>
      </c>
      <c r="O129" s="2">
        <v>0</v>
      </c>
      <c r="P129" s="2">
        <v>0</v>
      </c>
      <c r="Q129" s="2">
        <v>0</v>
      </c>
      <c r="R129" s="96">
        <v>0</v>
      </c>
    </row>
    <row r="130" spans="2:18" ht="15.5" x14ac:dyDescent="0.25">
      <c r="B130" s="95">
        <v>43586</v>
      </c>
      <c r="C130" s="2">
        <v>0</v>
      </c>
      <c r="D130" s="2">
        <v>0</v>
      </c>
      <c r="E130" s="2">
        <v>0</v>
      </c>
      <c r="F130" s="2">
        <v>0</v>
      </c>
      <c r="G130" s="2">
        <v>0</v>
      </c>
      <c r="H130" s="2">
        <v>0</v>
      </c>
      <c r="I130" s="2">
        <v>0</v>
      </c>
      <c r="J130" s="2">
        <v>0</v>
      </c>
      <c r="K130" s="2">
        <v>0</v>
      </c>
      <c r="L130" s="2">
        <v>0</v>
      </c>
      <c r="M130" s="2">
        <v>0</v>
      </c>
      <c r="N130" s="2">
        <v>0</v>
      </c>
      <c r="O130" s="2">
        <v>0</v>
      </c>
      <c r="P130" s="2">
        <v>0</v>
      </c>
      <c r="Q130" s="2">
        <v>0</v>
      </c>
      <c r="R130" s="96">
        <v>0</v>
      </c>
    </row>
    <row r="131" spans="2:18" ht="15.5" x14ac:dyDescent="0.25">
      <c r="B131" s="95">
        <v>43617</v>
      </c>
      <c r="C131" s="2">
        <v>0</v>
      </c>
      <c r="D131" s="2">
        <v>0</v>
      </c>
      <c r="E131" s="2">
        <v>0</v>
      </c>
      <c r="F131" s="2">
        <v>0</v>
      </c>
      <c r="G131" s="2">
        <v>0</v>
      </c>
      <c r="H131" s="2">
        <v>0</v>
      </c>
      <c r="I131" s="2">
        <v>0</v>
      </c>
      <c r="J131" s="2">
        <v>0</v>
      </c>
      <c r="K131" s="2">
        <v>0</v>
      </c>
      <c r="L131" s="2">
        <v>0</v>
      </c>
      <c r="M131" s="2">
        <v>0</v>
      </c>
      <c r="N131" s="2">
        <v>0</v>
      </c>
      <c r="O131" s="2">
        <v>0</v>
      </c>
      <c r="P131" s="2">
        <v>0</v>
      </c>
      <c r="Q131" s="2">
        <v>0</v>
      </c>
      <c r="R131" s="96">
        <v>0</v>
      </c>
    </row>
    <row r="132" spans="2:18" ht="15.5" x14ac:dyDescent="0.25">
      <c r="B132" s="95"/>
      <c r="C132" s="2">
        <v>0</v>
      </c>
      <c r="D132" s="2">
        <v>0</v>
      </c>
      <c r="E132" s="2">
        <v>0</v>
      </c>
      <c r="F132" s="2">
        <v>0</v>
      </c>
      <c r="G132" s="2">
        <v>0</v>
      </c>
      <c r="H132" s="2">
        <v>0</v>
      </c>
      <c r="I132" s="2">
        <v>0</v>
      </c>
      <c r="J132" s="2">
        <v>0</v>
      </c>
      <c r="K132" s="2">
        <v>0</v>
      </c>
      <c r="L132" s="2">
        <v>0</v>
      </c>
      <c r="M132" s="2">
        <v>0</v>
      </c>
      <c r="N132" s="2">
        <v>0</v>
      </c>
      <c r="O132" s="2">
        <v>0</v>
      </c>
      <c r="P132" s="2">
        <v>0</v>
      </c>
      <c r="Q132" s="2">
        <v>0</v>
      </c>
      <c r="R132" s="96">
        <v>0</v>
      </c>
    </row>
    <row r="133" spans="2:18" ht="15" x14ac:dyDescent="0.3">
      <c r="B133" s="103" t="s">
        <v>284</v>
      </c>
      <c r="C133" s="4">
        <v>47586</v>
      </c>
      <c r="D133" s="4">
        <v>12644</v>
      </c>
      <c r="E133" s="4">
        <v>68994</v>
      </c>
      <c r="F133" s="4">
        <v>8772</v>
      </c>
      <c r="G133" s="4">
        <v>179217</v>
      </c>
      <c r="H133" s="4">
        <v>66043</v>
      </c>
      <c r="I133" s="4">
        <v>336712</v>
      </c>
      <c r="J133" s="4">
        <v>151</v>
      </c>
      <c r="K133" s="4">
        <v>423827</v>
      </c>
      <c r="L133" s="4">
        <v>60662</v>
      </c>
      <c r="M133" s="4">
        <v>21881</v>
      </c>
      <c r="N133" s="4">
        <v>12258</v>
      </c>
      <c r="O133" s="4">
        <v>2325</v>
      </c>
      <c r="P133" s="4">
        <v>2648</v>
      </c>
      <c r="Q133" s="4">
        <v>34950</v>
      </c>
      <c r="R133" s="104">
        <v>1278670</v>
      </c>
    </row>
    <row r="134" spans="2:18" ht="15.75" customHeight="1" x14ac:dyDescent="0.3">
      <c r="B134" s="103" t="s">
        <v>285</v>
      </c>
      <c r="C134" s="4">
        <v>47392</v>
      </c>
      <c r="D134" s="4">
        <v>12369</v>
      </c>
      <c r="E134" s="4">
        <v>68495</v>
      </c>
      <c r="F134" s="4">
        <v>10032</v>
      </c>
      <c r="G134" s="4">
        <v>186391</v>
      </c>
      <c r="H134" s="4">
        <v>78809</v>
      </c>
      <c r="I134" s="4">
        <v>366408</v>
      </c>
      <c r="J134" s="4">
        <v>116</v>
      </c>
      <c r="K134" s="4">
        <v>439248</v>
      </c>
      <c r="L134" s="4">
        <v>67553</v>
      </c>
      <c r="M134" s="4">
        <v>22516</v>
      </c>
      <c r="N134" s="4">
        <v>9138</v>
      </c>
      <c r="O134" s="4">
        <v>2154</v>
      </c>
      <c r="P134" s="4">
        <v>2881</v>
      </c>
      <c r="Q134" s="4">
        <v>36943</v>
      </c>
      <c r="R134" s="104">
        <v>1350445</v>
      </c>
    </row>
    <row r="135" spans="2:18" ht="15.5" x14ac:dyDescent="0.25">
      <c r="B135" s="105" t="s">
        <v>18</v>
      </c>
      <c r="C135" s="2">
        <v>469</v>
      </c>
      <c r="D135" s="2">
        <v>63</v>
      </c>
      <c r="E135" s="2">
        <v>585</v>
      </c>
      <c r="F135" s="2">
        <v>328</v>
      </c>
      <c r="G135" s="2">
        <v>-119</v>
      </c>
      <c r="H135" s="2">
        <v>-2513</v>
      </c>
      <c r="I135" s="2">
        <v>-6221</v>
      </c>
      <c r="J135" s="2">
        <v>4</v>
      </c>
      <c r="K135" s="2">
        <v>-1348</v>
      </c>
      <c r="L135" s="2">
        <v>618</v>
      </c>
      <c r="M135" s="2">
        <v>-431</v>
      </c>
      <c r="N135" s="2">
        <v>192</v>
      </c>
      <c r="O135" s="2">
        <v>24</v>
      </c>
      <c r="P135" s="2">
        <v>109</v>
      </c>
      <c r="Q135" s="2">
        <v>-71</v>
      </c>
      <c r="R135" s="269">
        <v>-8311</v>
      </c>
    </row>
    <row r="136" spans="2:18" ht="15.5" x14ac:dyDescent="0.25">
      <c r="B136" s="105" t="s">
        <v>21</v>
      </c>
      <c r="C136" s="5">
        <v>9.8483893998572089E-3</v>
      </c>
      <c r="D136" s="5">
        <v>4.9672790349286448E-3</v>
      </c>
      <c r="E136" s="5">
        <v>8.5441374072559445E-3</v>
      </c>
      <c r="F136" s="5">
        <v>3.7192425445061801E-2</v>
      </c>
      <c r="G136" s="5">
        <v>-6.788401531098295E-4</v>
      </c>
      <c r="H136" s="5">
        <v>-3.9472237493128094E-2</v>
      </c>
      <c r="I136" s="5">
        <v>-1.8633670602471709E-2</v>
      </c>
      <c r="J136" s="5">
        <v>2.8985507246376812E-2</v>
      </c>
      <c r="K136" s="5">
        <v>-3.225528575120359E-3</v>
      </c>
      <c r="L136" s="5">
        <v>1.0253347269921855E-2</v>
      </c>
      <c r="M136" s="5">
        <v>-1.9478465223482622E-2</v>
      </c>
      <c r="N136" s="5">
        <v>1.6160255870717954E-2</v>
      </c>
      <c r="O136" s="5">
        <v>1.0331467929401636E-2</v>
      </c>
      <c r="P136" s="5">
        <v>4.3687374749498999E-2</v>
      </c>
      <c r="Q136" s="5">
        <v>-2.0444598018889656E-3</v>
      </c>
      <c r="R136" s="249">
        <v>-6.5840393885739862E-3</v>
      </c>
    </row>
    <row r="137" spans="2:18" ht="15.5" x14ac:dyDescent="0.25">
      <c r="B137" s="105" t="s">
        <v>33</v>
      </c>
      <c r="C137" s="2">
        <v>2086</v>
      </c>
      <c r="D137" s="2">
        <v>934</v>
      </c>
      <c r="E137" s="2">
        <v>1688</v>
      </c>
      <c r="F137" s="2">
        <v>709</v>
      </c>
      <c r="G137" s="2">
        <v>-5155</v>
      </c>
      <c r="H137" s="2">
        <v>-8557</v>
      </c>
      <c r="I137" s="2">
        <v>-18062</v>
      </c>
      <c r="J137" s="2">
        <v>-15</v>
      </c>
      <c r="K137" s="2">
        <v>-20773</v>
      </c>
      <c r="L137" s="2">
        <v>-5369</v>
      </c>
      <c r="M137" s="2">
        <v>120</v>
      </c>
      <c r="N137" s="2">
        <v>2835</v>
      </c>
      <c r="O137" s="2">
        <v>145</v>
      </c>
      <c r="P137" s="2">
        <v>-100</v>
      </c>
      <c r="Q137" s="2">
        <v>-185</v>
      </c>
      <c r="R137" s="269">
        <v>-49699</v>
      </c>
    </row>
    <row r="138" spans="2:18" ht="16" thickBot="1" x14ac:dyDescent="0.3">
      <c r="B138" s="105" t="s">
        <v>34</v>
      </c>
      <c r="C138" s="5">
        <v>4.5342897511140096E-2</v>
      </c>
      <c r="D138" s="5">
        <v>7.9072130037250249E-2</v>
      </c>
      <c r="E138" s="5">
        <v>2.505752245231203E-2</v>
      </c>
      <c r="F138" s="5">
        <v>8.4024650391087932E-2</v>
      </c>
      <c r="G138" s="5">
        <v>-2.85856877478027E-2</v>
      </c>
      <c r="H138" s="5">
        <v>-0.12275315956332755</v>
      </c>
      <c r="I138" s="5">
        <v>-5.2247764673892604E-2</v>
      </c>
      <c r="J138" s="5">
        <v>-9.5541401273885357E-2</v>
      </c>
      <c r="K138" s="5">
        <v>-4.7498405134666084E-2</v>
      </c>
      <c r="L138" s="5">
        <v>-8.1029278599456689E-2</v>
      </c>
      <c r="M138" s="5">
        <v>5.5617352614015575E-3</v>
      </c>
      <c r="N138" s="5">
        <v>0.30688460705780474</v>
      </c>
      <c r="O138" s="5">
        <v>6.5849227974568575E-2</v>
      </c>
      <c r="P138" s="5">
        <v>-3.6982248520710061E-2</v>
      </c>
      <c r="Q138" s="5">
        <v>-5.3096837150565408E-3</v>
      </c>
      <c r="R138" s="249">
        <v>-3.81219974487663E-2</v>
      </c>
    </row>
    <row r="139" spans="2:18" ht="18.5" hidden="1" thickBot="1" x14ac:dyDescent="0.3">
      <c r="B139" s="136" t="s">
        <v>227</v>
      </c>
      <c r="C139" s="4"/>
      <c r="D139" s="4"/>
      <c r="E139" s="4"/>
      <c r="F139" s="4"/>
      <c r="G139" s="137"/>
      <c r="H139" s="137"/>
      <c r="I139" s="4"/>
      <c r="J139" s="4"/>
      <c r="K139" s="4"/>
      <c r="L139" s="4"/>
      <c r="M139" s="4"/>
      <c r="N139" s="4"/>
      <c r="O139" s="4"/>
      <c r="P139" s="4"/>
      <c r="Q139" s="4"/>
      <c r="R139" s="104"/>
    </row>
    <row r="140" spans="2:18" ht="15.5" hidden="1" thickBot="1" x14ac:dyDescent="0.3">
      <c r="B140" s="136" t="s">
        <v>26</v>
      </c>
      <c r="C140" s="4"/>
      <c r="D140" s="4"/>
      <c r="E140" s="4"/>
      <c r="F140" s="4"/>
      <c r="G140" s="4"/>
      <c r="H140" s="4"/>
      <c r="I140" s="4"/>
      <c r="J140" s="4"/>
      <c r="K140" s="4"/>
      <c r="L140" s="4"/>
      <c r="M140" s="4"/>
      <c r="N140" s="4"/>
      <c r="O140" s="4"/>
      <c r="P140" s="4"/>
      <c r="Q140" s="4"/>
      <c r="R140" s="104"/>
    </row>
    <row r="141" spans="2:18" ht="15.5" hidden="1" thickBot="1" x14ac:dyDescent="0.3">
      <c r="B141" s="180" t="s">
        <v>92</v>
      </c>
      <c r="C141" s="4"/>
      <c r="D141" s="4"/>
      <c r="E141" s="4"/>
      <c r="F141" s="4"/>
      <c r="G141" s="137"/>
      <c r="H141" s="137"/>
      <c r="I141" s="4"/>
      <c r="J141" s="4"/>
      <c r="K141" s="4"/>
      <c r="L141" s="4"/>
      <c r="M141" s="4"/>
      <c r="N141" s="4"/>
      <c r="O141" s="4"/>
      <c r="P141" s="4"/>
      <c r="Q141" s="4"/>
      <c r="R141" s="104"/>
    </row>
    <row r="142" spans="2:18" ht="15.5" hidden="1" thickBot="1" x14ac:dyDescent="0.3">
      <c r="B142" s="181" t="s">
        <v>27</v>
      </c>
      <c r="C142" s="138"/>
      <c r="D142" s="138"/>
      <c r="E142" s="138"/>
      <c r="F142" s="138"/>
      <c r="G142" s="139"/>
      <c r="H142" s="139"/>
      <c r="I142" s="138"/>
      <c r="J142" s="138"/>
      <c r="K142" s="138"/>
      <c r="L142" s="138"/>
      <c r="M142" s="138"/>
      <c r="N142" s="138"/>
      <c r="O142" s="138"/>
      <c r="P142" s="138"/>
      <c r="Q142" s="138"/>
      <c r="R142" s="250"/>
    </row>
    <row r="143" spans="2:18" ht="15.5" hidden="1" thickBot="1" x14ac:dyDescent="0.3">
      <c r="B143" s="136"/>
      <c r="C143" s="4"/>
      <c r="D143" s="4"/>
      <c r="E143" s="4"/>
      <c r="F143" s="4"/>
      <c r="G143" s="4"/>
      <c r="H143" s="4"/>
      <c r="I143" s="4"/>
      <c r="J143" s="4"/>
      <c r="K143" s="4"/>
      <c r="L143" s="4"/>
      <c r="M143" s="4"/>
      <c r="N143" s="4"/>
      <c r="O143" s="4"/>
      <c r="P143" s="4"/>
      <c r="Q143" s="4"/>
      <c r="R143" s="104"/>
    </row>
    <row r="144" spans="2:18" ht="13" x14ac:dyDescent="0.25">
      <c r="B144" s="517" t="s">
        <v>24</v>
      </c>
      <c r="C144" s="518"/>
      <c r="D144" s="518"/>
      <c r="E144" s="518"/>
      <c r="F144" s="518"/>
      <c r="G144" s="518"/>
      <c r="H144" s="518"/>
      <c r="I144" s="518"/>
      <c r="J144" s="518"/>
      <c r="K144" s="518"/>
      <c r="L144" s="518"/>
      <c r="M144" s="518"/>
      <c r="N144" s="518"/>
      <c r="O144" s="518"/>
      <c r="P144" s="518"/>
      <c r="Q144" s="518"/>
      <c r="R144" s="519"/>
    </row>
    <row r="145" spans="2:19" ht="13" x14ac:dyDescent="0.25">
      <c r="B145" s="520" t="s">
        <v>256</v>
      </c>
      <c r="C145" s="521"/>
      <c r="D145" s="521"/>
      <c r="E145" s="521"/>
      <c r="F145" s="521"/>
      <c r="G145" s="521"/>
      <c r="H145" s="521"/>
      <c r="I145" s="521"/>
      <c r="J145" s="521"/>
      <c r="K145" s="521"/>
      <c r="L145" s="521"/>
      <c r="M145" s="521"/>
      <c r="N145" s="521"/>
      <c r="O145" s="521"/>
      <c r="P145" s="521"/>
      <c r="Q145" s="521"/>
      <c r="R145" s="522"/>
    </row>
    <row r="146" spans="2:19" ht="13" x14ac:dyDescent="0.25">
      <c r="B146" s="526" t="s">
        <v>286</v>
      </c>
      <c r="C146" s="527"/>
      <c r="D146" s="527"/>
      <c r="E146" s="527"/>
      <c r="F146" s="527"/>
      <c r="G146" s="527"/>
      <c r="H146" s="527"/>
      <c r="I146" s="527"/>
      <c r="J146" s="527"/>
      <c r="K146" s="527"/>
      <c r="L146" s="527"/>
      <c r="M146" s="527"/>
      <c r="N146" s="527"/>
      <c r="O146" s="527"/>
      <c r="P146" s="527"/>
      <c r="Q146" s="527"/>
      <c r="R146" s="528"/>
    </row>
    <row r="147" spans="2:19" ht="26.25" customHeight="1" x14ac:dyDescent="0.25">
      <c r="B147" s="526" t="s">
        <v>338</v>
      </c>
      <c r="C147" s="527"/>
      <c r="D147" s="527"/>
      <c r="E147" s="527"/>
      <c r="F147" s="527"/>
      <c r="G147" s="527"/>
      <c r="H147" s="527"/>
      <c r="I147" s="527"/>
      <c r="J147" s="527"/>
      <c r="K147" s="527"/>
      <c r="L147" s="527"/>
      <c r="M147" s="527"/>
      <c r="N147" s="527"/>
      <c r="O147" s="527"/>
      <c r="P147" s="527"/>
      <c r="Q147" s="527"/>
      <c r="R147" s="528"/>
    </row>
    <row r="148" spans="2:19" ht="16.5" customHeight="1" thickBot="1" x14ac:dyDescent="0.3">
      <c r="B148" s="523" t="s">
        <v>273</v>
      </c>
      <c r="C148" s="524"/>
      <c r="D148" s="524"/>
      <c r="E148" s="524"/>
      <c r="F148" s="524"/>
      <c r="G148" s="524"/>
      <c r="H148" s="524"/>
      <c r="I148" s="524"/>
      <c r="J148" s="524"/>
      <c r="K148" s="524"/>
      <c r="L148" s="524"/>
      <c r="M148" s="524"/>
      <c r="N148" s="524"/>
      <c r="O148" s="524"/>
      <c r="P148" s="524"/>
      <c r="Q148" s="524"/>
      <c r="R148" s="525"/>
    </row>
    <row r="149" spans="2:19" ht="31" x14ac:dyDescent="0.25">
      <c r="S149" s="328" t="s">
        <v>264</v>
      </c>
    </row>
    <row r="150" spans="2:19" ht="15.75" customHeight="1" x14ac:dyDescent="0.25"/>
    <row r="151" spans="2:19" ht="16.5" customHeight="1" x14ac:dyDescent="0.25"/>
    <row r="152" spans="2:19" ht="15.75" customHeight="1" x14ac:dyDescent="0.25"/>
  </sheetData>
  <mergeCells count="6">
    <mergeCell ref="B1:R1"/>
    <mergeCell ref="B144:R144"/>
    <mergeCell ref="B145:R145"/>
    <mergeCell ref="B148:R148"/>
    <mergeCell ref="B146:R146"/>
    <mergeCell ref="B147:R147"/>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R122"/>
  <sheetViews>
    <sheetView view="pageBreakPreview" topLeftCell="A83" zoomScale="80" zoomScaleNormal="100" zoomScaleSheetLayoutView="80" workbookViewId="0">
      <selection activeCell="F18" sqref="F18"/>
    </sheetView>
  </sheetViews>
  <sheetFormatPr defaultColWidth="13" defaultRowHeight="12.5" x14ac:dyDescent="0.25"/>
  <cols>
    <col min="1" max="1" width="46.7265625" customWidth="1"/>
    <col min="2" max="2" width="14.1796875" customWidth="1"/>
    <col min="3" max="3" width="10.7265625" customWidth="1"/>
    <col min="4" max="4" width="12.453125" customWidth="1"/>
    <col min="5" max="5" width="12.7265625" customWidth="1"/>
    <col min="6" max="7" width="15.1796875" customWidth="1"/>
    <col min="8" max="8" width="10.54296875" customWidth="1"/>
    <col min="9" max="9" width="17.26953125" customWidth="1"/>
    <col min="10" max="10" width="11.7265625" customWidth="1"/>
    <col min="11" max="11" width="16" customWidth="1"/>
    <col min="12" max="12" width="10.7265625" customWidth="1"/>
    <col min="13" max="14" width="10.54296875" customWidth="1"/>
    <col min="15" max="15" width="11.7265625" customWidth="1"/>
    <col min="16" max="16" width="10.26953125" customWidth="1"/>
    <col min="17" max="17" width="12.81640625" bestFit="1" customWidth="1"/>
    <col min="18" max="18" width="12.26953125" customWidth="1"/>
  </cols>
  <sheetData>
    <row r="1" spans="1:17" ht="18.5" thickBot="1" x14ac:dyDescent="0.3">
      <c r="A1" s="538" t="s">
        <v>232</v>
      </c>
      <c r="B1" s="539"/>
      <c r="C1" s="539"/>
      <c r="D1" s="539"/>
      <c r="E1" s="539"/>
      <c r="F1" s="539"/>
      <c r="G1" s="539"/>
      <c r="H1" s="539"/>
      <c r="I1" s="539"/>
      <c r="J1" s="539"/>
      <c r="K1" s="539"/>
      <c r="L1" s="539"/>
      <c r="M1" s="539"/>
      <c r="N1" s="539"/>
      <c r="O1" s="539"/>
      <c r="P1" s="539"/>
      <c r="Q1" s="540"/>
    </row>
    <row r="2" spans="1:17" ht="75.5" thickBot="1" x14ac:dyDescent="0.3">
      <c r="A2" s="129"/>
      <c r="B2" s="130" t="s">
        <v>112</v>
      </c>
      <c r="C2" s="130" t="s">
        <v>113</v>
      </c>
      <c r="D2" s="130" t="s">
        <v>114</v>
      </c>
      <c r="E2" s="130" t="s">
        <v>97</v>
      </c>
      <c r="F2" s="130" t="s">
        <v>115</v>
      </c>
      <c r="G2" s="130" t="s">
        <v>116</v>
      </c>
      <c r="H2" s="130" t="s">
        <v>117</v>
      </c>
      <c r="I2" s="130" t="s">
        <v>19</v>
      </c>
      <c r="J2" s="130" t="s">
        <v>122</v>
      </c>
      <c r="K2" s="130" t="s">
        <v>118</v>
      </c>
      <c r="L2" s="130" t="s">
        <v>20</v>
      </c>
      <c r="M2" s="130" t="s">
        <v>119</v>
      </c>
      <c r="N2" s="130" t="s">
        <v>120</v>
      </c>
      <c r="O2" s="130" t="s">
        <v>121</v>
      </c>
      <c r="P2" s="130" t="s">
        <v>30</v>
      </c>
      <c r="Q2" s="131" t="s">
        <v>0</v>
      </c>
    </row>
    <row r="3" spans="1:17" ht="18.5" thickBot="1" x14ac:dyDescent="0.3">
      <c r="A3" s="182" t="s">
        <v>233</v>
      </c>
      <c r="B3" s="183"/>
      <c r="C3" s="183"/>
      <c r="D3" s="183"/>
      <c r="E3" s="183"/>
      <c r="F3" s="183"/>
      <c r="G3" s="183"/>
      <c r="H3" s="183"/>
      <c r="I3" s="183"/>
      <c r="J3" s="183"/>
      <c r="K3" s="183"/>
      <c r="L3" s="183"/>
      <c r="M3" s="183"/>
      <c r="N3" s="183"/>
      <c r="O3" s="183"/>
      <c r="P3" s="183"/>
      <c r="Q3" s="184"/>
    </row>
    <row r="4" spans="1:17" ht="15.5" x14ac:dyDescent="0.25">
      <c r="A4" s="101">
        <v>43282</v>
      </c>
      <c r="B4" s="90">
        <v>38816</v>
      </c>
      <c r="C4" s="90">
        <v>10354</v>
      </c>
      <c r="D4" s="90">
        <v>61324</v>
      </c>
      <c r="E4" s="90">
        <v>7937</v>
      </c>
      <c r="F4" s="90">
        <v>162389</v>
      </c>
      <c r="G4" s="90">
        <v>60735</v>
      </c>
      <c r="H4" s="90">
        <v>292184</v>
      </c>
      <c r="I4" s="90">
        <v>152</v>
      </c>
      <c r="J4" s="90">
        <v>397573</v>
      </c>
      <c r="K4" s="90">
        <v>55982</v>
      </c>
      <c r="L4" s="90">
        <v>21631</v>
      </c>
      <c r="M4" s="90">
        <v>10994</v>
      </c>
      <c r="N4" s="90">
        <v>2105</v>
      </c>
      <c r="O4" s="90">
        <v>2868</v>
      </c>
      <c r="P4" s="90">
        <v>34656</v>
      </c>
      <c r="Q4" s="102">
        <v>1159700</v>
      </c>
    </row>
    <row r="5" spans="1:17" ht="15.5" x14ac:dyDescent="0.25">
      <c r="A5" s="95">
        <v>43313</v>
      </c>
      <c r="B5" s="2">
        <v>39144</v>
      </c>
      <c r="C5" s="2">
        <v>10428</v>
      </c>
      <c r="D5" s="2">
        <v>61424</v>
      </c>
      <c r="E5" s="2">
        <v>7889</v>
      </c>
      <c r="F5" s="2">
        <v>161839</v>
      </c>
      <c r="G5" s="2">
        <v>61260</v>
      </c>
      <c r="H5" s="2">
        <v>295297</v>
      </c>
      <c r="I5" s="2">
        <v>147</v>
      </c>
      <c r="J5" s="2">
        <v>397534</v>
      </c>
      <c r="K5" s="2">
        <v>56186</v>
      </c>
      <c r="L5" s="2">
        <v>21499</v>
      </c>
      <c r="M5" s="2">
        <v>10941</v>
      </c>
      <c r="N5" s="2">
        <v>1955</v>
      </c>
      <c r="O5" s="2">
        <v>2796</v>
      </c>
      <c r="P5" s="2">
        <v>34802</v>
      </c>
      <c r="Q5" s="96">
        <v>1163141</v>
      </c>
    </row>
    <row r="6" spans="1:17" ht="15.5" x14ac:dyDescent="0.25">
      <c r="A6" s="95">
        <v>43344</v>
      </c>
      <c r="B6" s="346">
        <v>39810</v>
      </c>
      <c r="C6" s="346">
        <v>10628</v>
      </c>
      <c r="D6" s="346">
        <v>61931</v>
      </c>
      <c r="E6" s="346">
        <v>7883</v>
      </c>
      <c r="F6" s="346">
        <v>162414</v>
      </c>
      <c r="G6" s="346">
        <v>60492</v>
      </c>
      <c r="H6" s="346">
        <v>300734</v>
      </c>
      <c r="I6" s="346">
        <v>143</v>
      </c>
      <c r="J6" s="346">
        <v>398880</v>
      </c>
      <c r="K6" s="346">
        <v>56640</v>
      </c>
      <c r="L6" s="346">
        <v>21468</v>
      </c>
      <c r="M6" s="346">
        <v>10974</v>
      </c>
      <c r="N6" s="346">
        <v>1916</v>
      </c>
      <c r="O6" s="346">
        <v>2654</v>
      </c>
      <c r="P6" s="346">
        <v>35434</v>
      </c>
      <c r="Q6" s="96">
        <v>1172001</v>
      </c>
    </row>
    <row r="7" spans="1:17" ht="15.5" x14ac:dyDescent="0.25">
      <c r="A7" s="95">
        <v>43374</v>
      </c>
      <c r="B7" s="346">
        <v>39852</v>
      </c>
      <c r="C7" s="346">
        <v>10671</v>
      </c>
      <c r="D7" s="346">
        <v>61825</v>
      </c>
      <c r="E7" s="346">
        <v>7817</v>
      </c>
      <c r="F7" s="346">
        <v>158482</v>
      </c>
      <c r="G7" s="346">
        <v>59223</v>
      </c>
      <c r="H7" s="346">
        <v>300503</v>
      </c>
      <c r="I7" s="346">
        <v>146</v>
      </c>
      <c r="J7" s="346">
        <v>394102</v>
      </c>
      <c r="K7" s="346">
        <v>57314</v>
      </c>
      <c r="L7" s="346">
        <v>21437</v>
      </c>
      <c r="M7" s="346">
        <v>10978</v>
      </c>
      <c r="N7" s="346">
        <v>2125</v>
      </c>
      <c r="O7" s="346">
        <v>2581</v>
      </c>
      <c r="P7" s="346">
        <v>35294</v>
      </c>
      <c r="Q7" s="96">
        <v>1162350</v>
      </c>
    </row>
    <row r="8" spans="1:17" ht="15.5" x14ac:dyDescent="0.25">
      <c r="A8" s="95">
        <v>43405</v>
      </c>
      <c r="B8" s="346">
        <v>39774</v>
      </c>
      <c r="C8" s="346">
        <v>10676</v>
      </c>
      <c r="D8" s="346">
        <v>61670</v>
      </c>
      <c r="E8" s="346">
        <v>7851</v>
      </c>
      <c r="F8" s="346">
        <v>156955</v>
      </c>
      <c r="G8" s="346">
        <v>57212</v>
      </c>
      <c r="H8" s="346">
        <v>294896</v>
      </c>
      <c r="I8" s="346">
        <v>141</v>
      </c>
      <c r="J8" s="346">
        <v>391360</v>
      </c>
      <c r="K8" s="346">
        <v>57619</v>
      </c>
      <c r="L8" s="346">
        <v>21331</v>
      </c>
      <c r="M8" s="346">
        <v>10746</v>
      </c>
      <c r="N8" s="346">
        <v>2100</v>
      </c>
      <c r="O8" s="346">
        <v>2532</v>
      </c>
      <c r="P8" s="346">
        <v>35078</v>
      </c>
      <c r="Q8" s="96">
        <v>1149941</v>
      </c>
    </row>
    <row r="9" spans="1:17" ht="15.5" x14ac:dyDescent="0.25">
      <c r="A9" s="95">
        <v>43435</v>
      </c>
      <c r="B9" s="346">
        <v>39836</v>
      </c>
      <c r="C9" s="346">
        <v>10668</v>
      </c>
      <c r="D9" s="346">
        <v>61405</v>
      </c>
      <c r="E9" s="346">
        <v>8030</v>
      </c>
      <c r="F9" s="346">
        <v>156360</v>
      </c>
      <c r="G9" s="346">
        <v>56472</v>
      </c>
      <c r="H9" s="346">
        <v>293866</v>
      </c>
      <c r="I9" s="346">
        <v>130</v>
      </c>
      <c r="J9" s="346">
        <v>389314</v>
      </c>
      <c r="K9" s="346">
        <v>56512</v>
      </c>
      <c r="L9" s="346">
        <v>21692</v>
      </c>
      <c r="M9" s="346">
        <v>10525</v>
      </c>
      <c r="N9" s="346">
        <v>2066</v>
      </c>
      <c r="O9" s="346">
        <v>2493</v>
      </c>
      <c r="P9" s="346">
        <v>34728</v>
      </c>
      <c r="Q9" s="96">
        <v>1144097</v>
      </c>
    </row>
    <row r="10" spans="1:17" ht="15.5" x14ac:dyDescent="0.25">
      <c r="A10" s="95">
        <v>43466</v>
      </c>
      <c r="B10" s="346">
        <v>40207</v>
      </c>
      <c r="C10" s="346">
        <v>10717</v>
      </c>
      <c r="D10" s="346">
        <v>61947</v>
      </c>
      <c r="E10" s="346">
        <v>8317</v>
      </c>
      <c r="F10" s="346">
        <v>156323</v>
      </c>
      <c r="G10" s="346">
        <v>54304</v>
      </c>
      <c r="H10" s="346">
        <v>288269</v>
      </c>
      <c r="I10" s="346">
        <v>134</v>
      </c>
      <c r="J10" s="346">
        <v>388288</v>
      </c>
      <c r="K10" s="346">
        <v>57083</v>
      </c>
      <c r="L10" s="346">
        <v>21274</v>
      </c>
      <c r="M10" s="346">
        <v>10683</v>
      </c>
      <c r="N10" s="346">
        <v>2070</v>
      </c>
      <c r="O10" s="346">
        <v>2603</v>
      </c>
      <c r="P10" s="346">
        <v>34657</v>
      </c>
      <c r="Q10" s="96">
        <v>1136876</v>
      </c>
    </row>
    <row r="11" spans="1:17" ht="15.5" x14ac:dyDescent="0.25">
      <c r="A11" s="95">
        <v>43497</v>
      </c>
      <c r="B11" s="2">
        <v>0</v>
      </c>
      <c r="C11" s="2">
        <v>0</v>
      </c>
      <c r="D11" s="2">
        <v>0</v>
      </c>
      <c r="E11" s="2">
        <v>0</v>
      </c>
      <c r="F11" s="2">
        <v>0</v>
      </c>
      <c r="G11" s="2">
        <v>0</v>
      </c>
      <c r="H11" s="2">
        <v>0</v>
      </c>
      <c r="I11" s="2">
        <v>0</v>
      </c>
      <c r="J11" s="2">
        <v>0</v>
      </c>
      <c r="K11" s="2">
        <v>0</v>
      </c>
      <c r="L11" s="2">
        <v>0</v>
      </c>
      <c r="M11" s="2">
        <v>0</v>
      </c>
      <c r="N11" s="2">
        <v>0</v>
      </c>
      <c r="O11" s="2">
        <v>0</v>
      </c>
      <c r="P11" s="2">
        <v>0</v>
      </c>
      <c r="Q11" s="96">
        <v>0</v>
      </c>
    </row>
    <row r="12" spans="1:17" ht="15.5" x14ac:dyDescent="0.25">
      <c r="A12" s="95">
        <v>43525</v>
      </c>
      <c r="B12" s="2">
        <v>0</v>
      </c>
      <c r="C12" s="2">
        <v>0</v>
      </c>
      <c r="D12" s="2">
        <v>0</v>
      </c>
      <c r="E12" s="2">
        <v>0</v>
      </c>
      <c r="F12" s="2">
        <v>0</v>
      </c>
      <c r="G12" s="2">
        <v>0</v>
      </c>
      <c r="H12" s="2">
        <v>0</v>
      </c>
      <c r="I12" s="2">
        <v>0</v>
      </c>
      <c r="J12" s="2">
        <v>0</v>
      </c>
      <c r="K12" s="2">
        <v>0</v>
      </c>
      <c r="L12" s="2">
        <v>0</v>
      </c>
      <c r="M12" s="2">
        <v>0</v>
      </c>
      <c r="N12" s="2">
        <v>0</v>
      </c>
      <c r="O12" s="2">
        <v>0</v>
      </c>
      <c r="P12" s="2">
        <v>0</v>
      </c>
      <c r="Q12" s="96">
        <v>0</v>
      </c>
    </row>
    <row r="13" spans="1:17" ht="15.5" x14ac:dyDescent="0.25">
      <c r="A13" s="95">
        <v>43556</v>
      </c>
      <c r="B13" s="2">
        <v>0</v>
      </c>
      <c r="C13" s="2">
        <v>0</v>
      </c>
      <c r="D13" s="2">
        <v>0</v>
      </c>
      <c r="E13" s="2">
        <v>0</v>
      </c>
      <c r="F13" s="2">
        <v>0</v>
      </c>
      <c r="G13" s="2">
        <v>0</v>
      </c>
      <c r="H13" s="2">
        <v>0</v>
      </c>
      <c r="I13" s="2">
        <v>0</v>
      </c>
      <c r="J13" s="2">
        <v>0</v>
      </c>
      <c r="K13" s="2">
        <v>0</v>
      </c>
      <c r="L13" s="2">
        <v>0</v>
      </c>
      <c r="M13" s="2">
        <v>0</v>
      </c>
      <c r="N13" s="2">
        <v>0</v>
      </c>
      <c r="O13" s="2">
        <v>0</v>
      </c>
      <c r="P13" s="2">
        <v>0</v>
      </c>
      <c r="Q13" s="96">
        <v>0</v>
      </c>
    </row>
    <row r="14" spans="1:17" ht="15.5" x14ac:dyDescent="0.25">
      <c r="A14" s="95">
        <v>43586</v>
      </c>
      <c r="B14" s="2">
        <v>0</v>
      </c>
      <c r="C14" s="2">
        <v>0</v>
      </c>
      <c r="D14" s="2">
        <v>0</v>
      </c>
      <c r="E14" s="2">
        <v>0</v>
      </c>
      <c r="F14" s="2">
        <v>0</v>
      </c>
      <c r="G14" s="2">
        <v>0</v>
      </c>
      <c r="H14" s="2">
        <v>0</v>
      </c>
      <c r="I14" s="2">
        <v>0</v>
      </c>
      <c r="J14" s="2">
        <v>0</v>
      </c>
      <c r="K14" s="2">
        <v>0</v>
      </c>
      <c r="L14" s="2">
        <v>0</v>
      </c>
      <c r="M14" s="2">
        <v>0</v>
      </c>
      <c r="N14" s="2">
        <v>0</v>
      </c>
      <c r="O14" s="2">
        <v>0</v>
      </c>
      <c r="P14" s="2">
        <v>0</v>
      </c>
      <c r="Q14" s="96">
        <v>0</v>
      </c>
    </row>
    <row r="15" spans="1:17" ht="16" thickBot="1" x14ac:dyDescent="0.3">
      <c r="A15" s="132">
        <v>43617</v>
      </c>
      <c r="B15" s="133">
        <v>0</v>
      </c>
      <c r="C15" s="133">
        <v>0</v>
      </c>
      <c r="D15" s="133">
        <v>0</v>
      </c>
      <c r="E15" s="133">
        <v>0</v>
      </c>
      <c r="F15" s="133">
        <v>0</v>
      </c>
      <c r="G15" s="133">
        <v>0</v>
      </c>
      <c r="H15" s="133">
        <v>0</v>
      </c>
      <c r="I15" s="133">
        <v>0</v>
      </c>
      <c r="J15" s="133">
        <v>0</v>
      </c>
      <c r="K15" s="133">
        <v>0</v>
      </c>
      <c r="L15" s="133">
        <v>0</v>
      </c>
      <c r="M15" s="133">
        <v>0</v>
      </c>
      <c r="N15" s="133">
        <v>0</v>
      </c>
      <c r="O15" s="133">
        <v>0</v>
      </c>
      <c r="P15" s="133">
        <v>0</v>
      </c>
      <c r="Q15" s="134">
        <v>0</v>
      </c>
    </row>
    <row r="16" spans="1:17" ht="16" thickTop="1" thickBot="1" x14ac:dyDescent="0.35">
      <c r="A16" s="103" t="s">
        <v>284</v>
      </c>
      <c r="B16" s="4">
        <v>39634</v>
      </c>
      <c r="C16" s="4">
        <v>10592</v>
      </c>
      <c r="D16" s="4">
        <v>61647</v>
      </c>
      <c r="E16" s="4">
        <v>7961</v>
      </c>
      <c r="F16" s="4">
        <v>159252</v>
      </c>
      <c r="G16" s="4">
        <v>58528</v>
      </c>
      <c r="H16" s="4">
        <v>295107</v>
      </c>
      <c r="I16" s="4">
        <v>142</v>
      </c>
      <c r="J16" s="4">
        <v>393864</v>
      </c>
      <c r="K16" s="4">
        <v>56762</v>
      </c>
      <c r="L16" s="4">
        <v>21476</v>
      </c>
      <c r="M16" s="4">
        <v>10834</v>
      </c>
      <c r="N16" s="4">
        <v>2048</v>
      </c>
      <c r="O16" s="4">
        <v>2647</v>
      </c>
      <c r="P16" s="4">
        <v>34950</v>
      </c>
      <c r="Q16" s="104">
        <v>1155444</v>
      </c>
    </row>
    <row r="17" spans="1:17" ht="18.5" thickBot="1" x14ac:dyDescent="0.3">
      <c r="A17" s="182" t="s">
        <v>234</v>
      </c>
      <c r="B17" s="183"/>
      <c r="C17" s="183"/>
      <c r="D17" s="183"/>
      <c r="E17" s="183"/>
      <c r="F17" s="183"/>
      <c r="G17" s="183"/>
      <c r="H17" s="183"/>
      <c r="I17" s="183"/>
      <c r="J17" s="183"/>
      <c r="K17" s="183"/>
      <c r="L17" s="183"/>
      <c r="M17" s="183"/>
      <c r="N17" s="183"/>
      <c r="O17" s="183"/>
      <c r="P17" s="183"/>
      <c r="Q17" s="184"/>
    </row>
    <row r="18" spans="1:17" ht="15.5" x14ac:dyDescent="0.25">
      <c r="A18" s="101">
        <v>43282</v>
      </c>
      <c r="B18" s="437">
        <v>8459</v>
      </c>
      <c r="C18" s="437">
        <v>2145</v>
      </c>
      <c r="D18" s="437">
        <v>7919</v>
      </c>
      <c r="E18" s="437">
        <v>854</v>
      </c>
      <c r="F18" s="437">
        <v>21541</v>
      </c>
      <c r="G18" s="437">
        <v>8038</v>
      </c>
      <c r="H18" s="437">
        <v>44133</v>
      </c>
      <c r="I18" s="437">
        <v>8</v>
      </c>
      <c r="J18" s="437">
        <v>32032</v>
      </c>
      <c r="K18" s="437">
        <v>4040</v>
      </c>
      <c r="L18" s="437">
        <v>428</v>
      </c>
      <c r="M18" s="437">
        <v>1573</v>
      </c>
      <c r="N18" s="437">
        <v>290</v>
      </c>
      <c r="O18" s="437">
        <v>0</v>
      </c>
      <c r="P18" s="437">
        <v>0</v>
      </c>
      <c r="Q18" s="438">
        <v>131460</v>
      </c>
    </row>
    <row r="19" spans="1:17" ht="15.5" x14ac:dyDescent="0.25">
      <c r="A19" s="95">
        <v>43313</v>
      </c>
      <c r="B19" s="439">
        <v>8319</v>
      </c>
      <c r="C19" s="439">
        <v>2131</v>
      </c>
      <c r="D19" s="439">
        <v>7797</v>
      </c>
      <c r="E19" s="439">
        <v>845</v>
      </c>
      <c r="F19" s="439">
        <v>21244</v>
      </c>
      <c r="G19" s="439">
        <v>8037</v>
      </c>
      <c r="H19" s="439">
        <v>44808</v>
      </c>
      <c r="I19" s="439">
        <v>11</v>
      </c>
      <c r="J19" s="439">
        <v>31768</v>
      </c>
      <c r="K19" s="439">
        <v>4047</v>
      </c>
      <c r="L19" s="439">
        <v>414</v>
      </c>
      <c r="M19" s="439">
        <v>1509</v>
      </c>
      <c r="N19" s="439">
        <v>288</v>
      </c>
      <c r="O19" s="439">
        <v>0</v>
      </c>
      <c r="P19" s="439">
        <v>0</v>
      </c>
      <c r="Q19" s="440">
        <v>131218</v>
      </c>
    </row>
    <row r="20" spans="1:17" ht="15.5" x14ac:dyDescent="0.25">
      <c r="A20" s="95">
        <v>43344</v>
      </c>
      <c r="B20" s="439">
        <v>7754</v>
      </c>
      <c r="C20" s="439">
        <v>2019</v>
      </c>
      <c r="D20" s="439">
        <v>7304</v>
      </c>
      <c r="E20" s="439">
        <v>784</v>
      </c>
      <c r="F20" s="439">
        <v>20378</v>
      </c>
      <c r="G20" s="439">
        <v>7734</v>
      </c>
      <c r="H20" s="439">
        <v>41694</v>
      </c>
      <c r="I20" s="439">
        <v>11</v>
      </c>
      <c r="J20" s="439">
        <v>30296</v>
      </c>
      <c r="K20" s="439">
        <v>3810</v>
      </c>
      <c r="L20" s="439">
        <v>358</v>
      </c>
      <c r="M20" s="439">
        <v>1401</v>
      </c>
      <c r="N20" s="439">
        <v>274</v>
      </c>
      <c r="O20" s="439">
        <v>0</v>
      </c>
      <c r="P20" s="439">
        <v>0</v>
      </c>
      <c r="Q20" s="440">
        <v>123817</v>
      </c>
    </row>
    <row r="21" spans="1:17" ht="15.5" x14ac:dyDescent="0.25">
      <c r="A21" s="95">
        <v>43374</v>
      </c>
      <c r="B21" s="439">
        <v>7694</v>
      </c>
      <c r="C21" s="439">
        <v>2010</v>
      </c>
      <c r="D21" s="439">
        <v>7138</v>
      </c>
      <c r="E21" s="439">
        <v>789</v>
      </c>
      <c r="F21" s="439">
        <v>19620</v>
      </c>
      <c r="G21" s="439">
        <v>7487</v>
      </c>
      <c r="H21" s="439">
        <v>41193</v>
      </c>
      <c r="I21" s="439">
        <v>9</v>
      </c>
      <c r="J21" s="439">
        <v>29690</v>
      </c>
      <c r="K21" s="439">
        <v>3883</v>
      </c>
      <c r="L21" s="439">
        <v>367</v>
      </c>
      <c r="M21" s="439">
        <v>1341</v>
      </c>
      <c r="N21" s="439">
        <v>287</v>
      </c>
      <c r="O21" s="439">
        <v>2</v>
      </c>
      <c r="P21" s="439">
        <v>0</v>
      </c>
      <c r="Q21" s="440">
        <v>121510</v>
      </c>
    </row>
    <row r="22" spans="1:17" ht="15.5" x14ac:dyDescent="0.25">
      <c r="A22" s="95">
        <v>43405</v>
      </c>
      <c r="B22" s="439">
        <v>7770</v>
      </c>
      <c r="C22" s="439">
        <v>2020</v>
      </c>
      <c r="D22" s="439">
        <v>7106</v>
      </c>
      <c r="E22" s="439">
        <v>790</v>
      </c>
      <c r="F22" s="439">
        <v>19184</v>
      </c>
      <c r="G22" s="439">
        <v>7268</v>
      </c>
      <c r="H22" s="439">
        <v>40049</v>
      </c>
      <c r="I22" s="439">
        <v>7</v>
      </c>
      <c r="J22" s="439">
        <v>29075</v>
      </c>
      <c r="K22" s="439">
        <v>3950</v>
      </c>
      <c r="L22" s="439">
        <v>410</v>
      </c>
      <c r="M22" s="439">
        <v>1392</v>
      </c>
      <c r="N22" s="439">
        <v>266</v>
      </c>
      <c r="O22" s="439">
        <v>1</v>
      </c>
      <c r="P22" s="439">
        <v>0</v>
      </c>
      <c r="Q22" s="440">
        <v>119288</v>
      </c>
    </row>
    <row r="23" spans="1:17" ht="15.5" x14ac:dyDescent="0.25">
      <c r="A23" s="95">
        <v>43435</v>
      </c>
      <c r="B23" s="439">
        <v>7786</v>
      </c>
      <c r="C23" s="439">
        <v>2015</v>
      </c>
      <c r="D23" s="439">
        <v>7063</v>
      </c>
      <c r="E23" s="439">
        <v>789</v>
      </c>
      <c r="F23" s="439">
        <v>18939</v>
      </c>
      <c r="G23" s="439">
        <v>7193</v>
      </c>
      <c r="H23" s="439">
        <v>39992</v>
      </c>
      <c r="I23" s="439">
        <v>8</v>
      </c>
      <c r="J23" s="439">
        <v>28602</v>
      </c>
      <c r="K23" s="439">
        <v>3761</v>
      </c>
      <c r="L23" s="439">
        <v>435</v>
      </c>
      <c r="M23" s="439">
        <v>1356</v>
      </c>
      <c r="N23" s="439">
        <v>257</v>
      </c>
      <c r="O23" s="439">
        <v>2</v>
      </c>
      <c r="P23" s="439">
        <v>0</v>
      </c>
      <c r="Q23" s="440">
        <v>118198</v>
      </c>
    </row>
    <row r="24" spans="1:17" ht="15.5" x14ac:dyDescent="0.25">
      <c r="A24" s="95">
        <v>43466</v>
      </c>
      <c r="B24" s="439">
        <v>7884</v>
      </c>
      <c r="C24" s="439">
        <v>2029</v>
      </c>
      <c r="D24" s="439">
        <v>7106</v>
      </c>
      <c r="E24" s="439">
        <v>830</v>
      </c>
      <c r="F24" s="439">
        <v>18857</v>
      </c>
      <c r="G24" s="439">
        <v>6848</v>
      </c>
      <c r="H24" s="439">
        <v>39368</v>
      </c>
      <c r="I24" s="439">
        <v>8</v>
      </c>
      <c r="J24" s="439">
        <v>28280</v>
      </c>
      <c r="K24" s="439">
        <v>3808</v>
      </c>
      <c r="L24" s="439">
        <v>422</v>
      </c>
      <c r="M24" s="439">
        <v>1390</v>
      </c>
      <c r="N24" s="439">
        <v>277</v>
      </c>
      <c r="O24" s="439">
        <v>1</v>
      </c>
      <c r="P24" s="439">
        <v>0</v>
      </c>
      <c r="Q24" s="440">
        <v>117108</v>
      </c>
    </row>
    <row r="25" spans="1:17" ht="15.5" x14ac:dyDescent="0.25">
      <c r="A25" s="95">
        <v>43497</v>
      </c>
      <c r="B25" s="2">
        <v>0</v>
      </c>
      <c r="C25" s="2">
        <v>0</v>
      </c>
      <c r="D25" s="2">
        <v>0</v>
      </c>
      <c r="E25" s="2">
        <v>0</v>
      </c>
      <c r="F25" s="2">
        <v>0</v>
      </c>
      <c r="G25" s="2">
        <v>0</v>
      </c>
      <c r="H25" s="2">
        <v>0</v>
      </c>
      <c r="I25" s="2">
        <v>0</v>
      </c>
      <c r="J25" s="2">
        <v>0</v>
      </c>
      <c r="K25" s="2">
        <v>0</v>
      </c>
      <c r="L25" s="2">
        <v>0</v>
      </c>
      <c r="M25" s="2">
        <v>0</v>
      </c>
      <c r="N25" s="2">
        <v>0</v>
      </c>
      <c r="O25" s="2">
        <v>0</v>
      </c>
      <c r="P25" s="2">
        <v>0</v>
      </c>
      <c r="Q25" s="96">
        <v>0</v>
      </c>
    </row>
    <row r="26" spans="1:17" ht="15.5" x14ac:dyDescent="0.25">
      <c r="A26" s="95">
        <v>43525</v>
      </c>
      <c r="B26" s="2">
        <v>0</v>
      </c>
      <c r="C26" s="2">
        <v>0</v>
      </c>
      <c r="D26" s="2">
        <v>0</v>
      </c>
      <c r="E26" s="2">
        <v>0</v>
      </c>
      <c r="F26" s="2">
        <v>0</v>
      </c>
      <c r="G26" s="2">
        <v>0</v>
      </c>
      <c r="H26" s="2">
        <v>0</v>
      </c>
      <c r="I26" s="2">
        <v>0</v>
      </c>
      <c r="J26" s="2">
        <v>0</v>
      </c>
      <c r="K26" s="2">
        <v>0</v>
      </c>
      <c r="L26" s="2">
        <v>0</v>
      </c>
      <c r="M26" s="2">
        <v>0</v>
      </c>
      <c r="N26" s="2">
        <v>0</v>
      </c>
      <c r="O26" s="2">
        <v>0</v>
      </c>
      <c r="P26" s="2">
        <v>0</v>
      </c>
      <c r="Q26" s="96">
        <v>0</v>
      </c>
    </row>
    <row r="27" spans="1:17" ht="15.5" x14ac:dyDescent="0.25">
      <c r="A27" s="95">
        <v>43556</v>
      </c>
      <c r="B27" s="2">
        <v>0</v>
      </c>
      <c r="C27" s="2">
        <v>0</v>
      </c>
      <c r="D27" s="2">
        <v>0</v>
      </c>
      <c r="E27" s="2">
        <v>0</v>
      </c>
      <c r="F27" s="2">
        <v>0</v>
      </c>
      <c r="G27" s="2">
        <v>0</v>
      </c>
      <c r="H27" s="2">
        <v>0</v>
      </c>
      <c r="I27" s="2">
        <v>0</v>
      </c>
      <c r="J27" s="2">
        <v>0</v>
      </c>
      <c r="K27" s="2">
        <v>0</v>
      </c>
      <c r="L27" s="2">
        <v>0</v>
      </c>
      <c r="M27" s="2">
        <v>0</v>
      </c>
      <c r="N27" s="2">
        <v>0</v>
      </c>
      <c r="O27" s="2">
        <v>0</v>
      </c>
      <c r="P27" s="2">
        <v>0</v>
      </c>
      <c r="Q27" s="96">
        <v>0</v>
      </c>
    </row>
    <row r="28" spans="1:17" ht="15.5" x14ac:dyDescent="0.25">
      <c r="A28" s="95">
        <v>43586</v>
      </c>
      <c r="B28" s="2">
        <v>0</v>
      </c>
      <c r="C28" s="2">
        <v>0</v>
      </c>
      <c r="D28" s="2">
        <v>0</v>
      </c>
      <c r="E28" s="2">
        <v>0</v>
      </c>
      <c r="F28" s="2">
        <v>0</v>
      </c>
      <c r="G28" s="2">
        <v>0</v>
      </c>
      <c r="H28" s="2">
        <v>0</v>
      </c>
      <c r="I28" s="2">
        <v>0</v>
      </c>
      <c r="J28" s="2">
        <v>0</v>
      </c>
      <c r="K28" s="2">
        <v>0</v>
      </c>
      <c r="L28" s="2">
        <v>0</v>
      </c>
      <c r="M28" s="2">
        <v>0</v>
      </c>
      <c r="N28" s="2">
        <v>0</v>
      </c>
      <c r="O28" s="2">
        <v>0</v>
      </c>
      <c r="P28" s="2">
        <v>0</v>
      </c>
      <c r="Q28" s="96">
        <v>0</v>
      </c>
    </row>
    <row r="29" spans="1:17" ht="16" thickBot="1" x14ac:dyDescent="0.3">
      <c r="A29" s="132">
        <v>43617</v>
      </c>
      <c r="B29" s="133">
        <v>0</v>
      </c>
      <c r="C29" s="133">
        <v>0</v>
      </c>
      <c r="D29" s="133">
        <v>0</v>
      </c>
      <c r="E29" s="133">
        <v>0</v>
      </c>
      <c r="F29" s="133">
        <v>0</v>
      </c>
      <c r="G29" s="133">
        <v>0</v>
      </c>
      <c r="H29" s="133">
        <v>0</v>
      </c>
      <c r="I29" s="133">
        <v>0</v>
      </c>
      <c r="J29" s="133">
        <v>0</v>
      </c>
      <c r="K29" s="133">
        <v>0</v>
      </c>
      <c r="L29" s="133">
        <v>0</v>
      </c>
      <c r="M29" s="133">
        <v>0</v>
      </c>
      <c r="N29" s="133">
        <v>0</v>
      </c>
      <c r="O29" s="133">
        <v>0</v>
      </c>
      <c r="P29" s="133">
        <v>0</v>
      </c>
      <c r="Q29" s="134">
        <v>0</v>
      </c>
    </row>
    <row r="30" spans="1:17" ht="16" thickTop="1" thickBot="1" x14ac:dyDescent="0.35">
      <c r="A30" s="103" t="s">
        <v>284</v>
      </c>
      <c r="B30" s="4">
        <v>7952</v>
      </c>
      <c r="C30" s="4">
        <v>2053</v>
      </c>
      <c r="D30" s="4">
        <v>7348</v>
      </c>
      <c r="E30" s="4">
        <v>812</v>
      </c>
      <c r="F30" s="4">
        <v>19966</v>
      </c>
      <c r="G30" s="4">
        <v>7515</v>
      </c>
      <c r="H30" s="4">
        <v>41605</v>
      </c>
      <c r="I30" s="4">
        <v>8</v>
      </c>
      <c r="J30" s="4">
        <v>29963</v>
      </c>
      <c r="K30" s="4">
        <v>3900</v>
      </c>
      <c r="L30" s="4">
        <v>405</v>
      </c>
      <c r="M30" s="4">
        <v>1423</v>
      </c>
      <c r="N30" s="4">
        <v>277</v>
      </c>
      <c r="O30" s="4">
        <v>1</v>
      </c>
      <c r="P30" s="4">
        <v>0</v>
      </c>
      <c r="Q30" s="104">
        <v>123228</v>
      </c>
    </row>
    <row r="31" spans="1:17" ht="15.5" thickBot="1" x14ac:dyDescent="0.3">
      <c r="A31" s="182" t="s">
        <v>148</v>
      </c>
      <c r="B31" s="183"/>
      <c r="C31" s="183"/>
      <c r="D31" s="183"/>
      <c r="E31" s="183"/>
      <c r="F31" s="183"/>
      <c r="G31" s="183"/>
      <c r="H31" s="183"/>
      <c r="I31" s="183"/>
      <c r="J31" s="183"/>
      <c r="K31" s="183"/>
      <c r="L31" s="183"/>
      <c r="M31" s="183"/>
      <c r="N31" s="183"/>
      <c r="O31" s="183"/>
      <c r="P31" s="183"/>
      <c r="Q31" s="184"/>
    </row>
    <row r="32" spans="1:17" ht="15.5" x14ac:dyDescent="0.25">
      <c r="A32" s="101">
        <v>43282</v>
      </c>
      <c r="B32" s="437">
        <v>1958</v>
      </c>
      <c r="C32" s="437">
        <v>693</v>
      </c>
      <c r="D32" s="437">
        <v>3399</v>
      </c>
      <c r="E32" s="437">
        <v>527</v>
      </c>
      <c r="F32" s="437">
        <v>9294</v>
      </c>
      <c r="G32" s="437">
        <v>4113</v>
      </c>
      <c r="H32" s="437">
        <v>16831</v>
      </c>
      <c r="I32" s="437">
        <v>0</v>
      </c>
      <c r="J32" s="437">
        <v>10</v>
      </c>
      <c r="K32" s="437">
        <v>6</v>
      </c>
      <c r="L32" s="437">
        <v>87</v>
      </c>
      <c r="M32" s="437">
        <v>739</v>
      </c>
      <c r="N32" s="437">
        <v>155</v>
      </c>
      <c r="O32" s="437">
        <v>0</v>
      </c>
      <c r="P32" s="437">
        <v>0</v>
      </c>
      <c r="Q32" s="438">
        <v>37812</v>
      </c>
    </row>
    <row r="33" spans="1:17" ht="15.5" x14ac:dyDescent="0.25">
      <c r="A33" s="95">
        <v>43313</v>
      </c>
      <c r="B33" s="439">
        <v>1981</v>
      </c>
      <c r="C33" s="439">
        <v>699</v>
      </c>
      <c r="D33" s="439">
        <v>3378</v>
      </c>
      <c r="E33" s="439">
        <v>536</v>
      </c>
      <c r="F33" s="439">
        <v>9157</v>
      </c>
      <c r="G33" s="439">
        <v>4139</v>
      </c>
      <c r="H33" s="439">
        <v>16990</v>
      </c>
      <c r="I33" s="439">
        <v>0</v>
      </c>
      <c r="J33" s="439">
        <v>10</v>
      </c>
      <c r="K33" s="439">
        <v>7</v>
      </c>
      <c r="L33" s="439">
        <v>84</v>
      </c>
      <c r="M33" s="439">
        <v>713</v>
      </c>
      <c r="N33" s="439">
        <v>154</v>
      </c>
      <c r="O33" s="439">
        <v>0</v>
      </c>
      <c r="P33" s="439">
        <v>0</v>
      </c>
      <c r="Q33" s="440">
        <v>37848</v>
      </c>
    </row>
    <row r="34" spans="1:17" ht="15.5" x14ac:dyDescent="0.25">
      <c r="A34" s="95">
        <v>43344</v>
      </c>
      <c r="B34" s="439">
        <v>2066</v>
      </c>
      <c r="C34" s="439">
        <v>696</v>
      </c>
      <c r="D34" s="439">
        <v>3317</v>
      </c>
      <c r="E34" s="439">
        <v>541</v>
      </c>
      <c r="F34" s="439">
        <v>9233</v>
      </c>
      <c r="G34" s="439">
        <v>4248</v>
      </c>
      <c r="H34" s="439">
        <v>16783</v>
      </c>
      <c r="I34" s="439">
        <v>1</v>
      </c>
      <c r="J34" s="439">
        <v>16</v>
      </c>
      <c r="K34" s="439">
        <v>11</v>
      </c>
      <c r="L34" s="439">
        <v>90</v>
      </c>
      <c r="M34" s="439">
        <v>695</v>
      </c>
      <c r="N34" s="439">
        <v>155</v>
      </c>
      <c r="O34" s="439">
        <v>0</v>
      </c>
      <c r="P34" s="439">
        <v>0</v>
      </c>
      <c r="Q34" s="440">
        <v>37852</v>
      </c>
    </row>
    <row r="35" spans="1:17" ht="15.5" x14ac:dyDescent="0.25">
      <c r="A35" s="95">
        <v>43374</v>
      </c>
      <c r="B35" s="439">
        <v>2038</v>
      </c>
      <c r="C35" s="439">
        <v>696</v>
      </c>
      <c r="D35" s="439">
        <v>3255</v>
      </c>
      <c r="E35" s="439">
        <v>517</v>
      </c>
      <c r="F35" s="439">
        <v>8945</v>
      </c>
      <c r="G35" s="439">
        <v>4075</v>
      </c>
      <c r="H35" s="439">
        <v>16248</v>
      </c>
      <c r="I35" s="439">
        <v>0</v>
      </c>
      <c r="J35" s="439">
        <v>15</v>
      </c>
      <c r="K35" s="439">
        <v>12</v>
      </c>
      <c r="L35" s="439">
        <v>88</v>
      </c>
      <c r="M35" s="439">
        <v>659</v>
      </c>
      <c r="N35" s="439">
        <v>161</v>
      </c>
      <c r="O35" s="439">
        <v>0</v>
      </c>
      <c r="P35" s="439">
        <v>0</v>
      </c>
      <c r="Q35" s="440">
        <v>36709</v>
      </c>
    </row>
    <row r="36" spans="1:17" ht="15.5" x14ac:dyDescent="0.25">
      <c r="A36" s="95">
        <v>43405</v>
      </c>
      <c r="B36" s="439">
        <v>2049</v>
      </c>
      <c r="C36" s="439">
        <v>701</v>
      </c>
      <c r="D36" s="439">
        <v>3256</v>
      </c>
      <c r="E36" s="439">
        <v>520</v>
      </c>
      <c r="F36" s="439">
        <v>8772</v>
      </c>
      <c r="G36" s="439">
        <v>3954</v>
      </c>
      <c r="H36" s="439">
        <v>15839</v>
      </c>
      <c r="I36" s="439">
        <v>0</v>
      </c>
      <c r="J36" s="439">
        <v>12</v>
      </c>
      <c r="K36" s="439">
        <v>13</v>
      </c>
      <c r="L36" s="439">
        <v>86</v>
      </c>
      <c r="M36" s="439">
        <v>679</v>
      </c>
      <c r="N36" s="439">
        <v>145</v>
      </c>
      <c r="O36" s="439">
        <v>0</v>
      </c>
      <c r="P36" s="439">
        <v>0</v>
      </c>
      <c r="Q36" s="440">
        <v>36026</v>
      </c>
    </row>
    <row r="37" spans="1:17" ht="15.5" x14ac:dyDescent="0.25">
      <c r="A37" s="95">
        <v>43435</v>
      </c>
      <c r="B37" s="439">
        <v>2089</v>
      </c>
      <c r="C37" s="439">
        <v>701</v>
      </c>
      <c r="D37" s="439">
        <v>3255</v>
      </c>
      <c r="E37" s="439">
        <v>521</v>
      </c>
      <c r="F37" s="439">
        <v>8728</v>
      </c>
      <c r="G37" s="439">
        <v>3930</v>
      </c>
      <c r="H37" s="439">
        <v>15924</v>
      </c>
      <c r="I37" s="439">
        <v>0</v>
      </c>
      <c r="J37" s="439">
        <v>14</v>
      </c>
      <c r="K37" s="439">
        <v>13</v>
      </c>
      <c r="L37" s="439">
        <v>84</v>
      </c>
      <c r="M37" s="439">
        <v>674</v>
      </c>
      <c r="N37" s="439">
        <v>138</v>
      </c>
      <c r="O37" s="439">
        <v>0</v>
      </c>
      <c r="P37" s="439">
        <v>0</v>
      </c>
      <c r="Q37" s="440">
        <v>36071</v>
      </c>
    </row>
    <row r="38" spans="1:17" ht="15.5" x14ac:dyDescent="0.25">
      <c r="A38" s="95">
        <v>43466</v>
      </c>
      <c r="B38" s="439">
        <v>2131</v>
      </c>
      <c r="C38" s="439">
        <v>710</v>
      </c>
      <c r="D38" s="439">
        <v>3281</v>
      </c>
      <c r="E38" s="439">
        <v>541</v>
      </c>
      <c r="F38" s="439">
        <v>8717</v>
      </c>
      <c r="G38" s="439">
        <v>3803</v>
      </c>
      <c r="H38" s="439">
        <v>15779</v>
      </c>
      <c r="I38" s="439">
        <v>0</v>
      </c>
      <c r="J38" s="439">
        <v>16</v>
      </c>
      <c r="K38" s="439">
        <v>12</v>
      </c>
      <c r="L38" s="439">
        <v>85</v>
      </c>
      <c r="M38" s="439">
        <v>670</v>
      </c>
      <c r="N38" s="439">
        <v>151</v>
      </c>
      <c r="O38" s="439">
        <v>1</v>
      </c>
      <c r="P38" s="439">
        <v>0</v>
      </c>
      <c r="Q38" s="440">
        <v>35897</v>
      </c>
    </row>
    <row r="39" spans="1:17" ht="15.5" x14ac:dyDescent="0.25">
      <c r="A39" s="95">
        <v>43497</v>
      </c>
      <c r="B39" s="2">
        <v>0</v>
      </c>
      <c r="C39" s="2">
        <v>0</v>
      </c>
      <c r="D39" s="2">
        <v>0</v>
      </c>
      <c r="E39" s="2">
        <v>0</v>
      </c>
      <c r="F39" s="2">
        <v>0</v>
      </c>
      <c r="G39" s="2">
        <v>0</v>
      </c>
      <c r="H39" s="2">
        <v>0</v>
      </c>
      <c r="I39" s="2">
        <v>0</v>
      </c>
      <c r="J39" s="2">
        <v>0</v>
      </c>
      <c r="K39" s="2">
        <v>0</v>
      </c>
      <c r="L39" s="2">
        <v>0</v>
      </c>
      <c r="M39" s="2">
        <v>0</v>
      </c>
      <c r="N39" s="2">
        <v>0</v>
      </c>
      <c r="O39" s="2">
        <v>0</v>
      </c>
      <c r="P39" s="2">
        <v>0</v>
      </c>
      <c r="Q39" s="96">
        <v>0</v>
      </c>
    </row>
    <row r="40" spans="1:17" ht="15.5" x14ac:dyDescent="0.25">
      <c r="A40" s="95">
        <v>43525</v>
      </c>
      <c r="B40" s="2">
        <v>0</v>
      </c>
      <c r="C40" s="2">
        <v>0</v>
      </c>
      <c r="D40" s="2">
        <v>0</v>
      </c>
      <c r="E40" s="2">
        <v>0</v>
      </c>
      <c r="F40" s="2">
        <v>0</v>
      </c>
      <c r="G40" s="2">
        <v>0</v>
      </c>
      <c r="H40" s="2">
        <v>0</v>
      </c>
      <c r="I40" s="2">
        <v>0</v>
      </c>
      <c r="J40" s="2">
        <v>0</v>
      </c>
      <c r="K40" s="2">
        <v>0</v>
      </c>
      <c r="L40" s="2">
        <v>0</v>
      </c>
      <c r="M40" s="2">
        <v>0</v>
      </c>
      <c r="N40" s="2">
        <v>0</v>
      </c>
      <c r="O40" s="2">
        <v>0</v>
      </c>
      <c r="P40" s="2">
        <v>0</v>
      </c>
      <c r="Q40" s="96">
        <v>0</v>
      </c>
    </row>
    <row r="41" spans="1:17" ht="15.5" x14ac:dyDescent="0.25">
      <c r="A41" s="95">
        <v>43556</v>
      </c>
      <c r="B41" s="2">
        <v>0</v>
      </c>
      <c r="C41" s="2">
        <v>0</v>
      </c>
      <c r="D41" s="2">
        <v>0</v>
      </c>
      <c r="E41" s="2">
        <v>0</v>
      </c>
      <c r="F41" s="2">
        <v>0</v>
      </c>
      <c r="G41" s="2">
        <v>0</v>
      </c>
      <c r="H41" s="2">
        <v>0</v>
      </c>
      <c r="I41" s="2">
        <v>0</v>
      </c>
      <c r="J41" s="2">
        <v>0</v>
      </c>
      <c r="K41" s="2">
        <v>0</v>
      </c>
      <c r="L41" s="2">
        <v>0</v>
      </c>
      <c r="M41" s="2">
        <v>0</v>
      </c>
      <c r="N41" s="2">
        <v>0</v>
      </c>
      <c r="O41" s="2">
        <v>0</v>
      </c>
      <c r="P41" s="2">
        <v>0</v>
      </c>
      <c r="Q41" s="96">
        <v>0</v>
      </c>
    </row>
    <row r="42" spans="1:17" ht="15.5" x14ac:dyDescent="0.25">
      <c r="A42" s="95">
        <v>43586</v>
      </c>
      <c r="B42" s="2">
        <v>0</v>
      </c>
      <c r="C42" s="2">
        <v>0</v>
      </c>
      <c r="D42" s="2">
        <v>0</v>
      </c>
      <c r="E42" s="2">
        <v>0</v>
      </c>
      <c r="F42" s="2">
        <v>0</v>
      </c>
      <c r="G42" s="2">
        <v>0</v>
      </c>
      <c r="H42" s="2">
        <v>0</v>
      </c>
      <c r="I42" s="2">
        <v>0</v>
      </c>
      <c r="J42" s="2">
        <v>0</v>
      </c>
      <c r="K42" s="2">
        <v>0</v>
      </c>
      <c r="L42" s="2">
        <v>0</v>
      </c>
      <c r="M42" s="2">
        <v>0</v>
      </c>
      <c r="N42" s="2">
        <v>0</v>
      </c>
      <c r="O42" s="2">
        <v>0</v>
      </c>
      <c r="P42" s="2">
        <v>0</v>
      </c>
      <c r="Q42" s="96">
        <v>0</v>
      </c>
    </row>
    <row r="43" spans="1:17" ht="16" thickBot="1" x14ac:dyDescent="0.3">
      <c r="A43" s="132">
        <v>43617</v>
      </c>
      <c r="B43" s="133">
        <v>0</v>
      </c>
      <c r="C43" s="133">
        <v>0</v>
      </c>
      <c r="D43" s="133">
        <v>0</v>
      </c>
      <c r="E43" s="133">
        <v>0</v>
      </c>
      <c r="F43" s="174">
        <v>0</v>
      </c>
      <c r="G43" s="174">
        <v>0</v>
      </c>
      <c r="H43" s="133">
        <v>0</v>
      </c>
      <c r="I43" s="133">
        <v>0</v>
      </c>
      <c r="J43" s="133">
        <v>0</v>
      </c>
      <c r="K43" s="133">
        <v>0</v>
      </c>
      <c r="L43" s="133">
        <v>0</v>
      </c>
      <c r="M43" s="133">
        <v>0</v>
      </c>
      <c r="N43" s="133">
        <v>0</v>
      </c>
      <c r="O43" s="133">
        <v>0</v>
      </c>
      <c r="P43" s="133">
        <v>0</v>
      </c>
      <c r="Q43" s="134">
        <v>0</v>
      </c>
    </row>
    <row r="44" spans="1:17" ht="16" thickTop="1" thickBot="1" x14ac:dyDescent="0.35">
      <c r="A44" s="103" t="s">
        <v>284</v>
      </c>
      <c r="B44" s="4">
        <v>2045</v>
      </c>
      <c r="C44" s="4">
        <v>700</v>
      </c>
      <c r="D44" s="4">
        <v>3306</v>
      </c>
      <c r="E44" s="4">
        <v>529</v>
      </c>
      <c r="F44" s="4">
        <v>8978</v>
      </c>
      <c r="G44" s="4">
        <v>4037</v>
      </c>
      <c r="H44" s="4">
        <v>16342</v>
      </c>
      <c r="I44" s="4">
        <v>0</v>
      </c>
      <c r="J44" s="4">
        <v>13</v>
      </c>
      <c r="K44" s="4">
        <v>11</v>
      </c>
      <c r="L44" s="4">
        <v>86</v>
      </c>
      <c r="M44" s="4">
        <v>690</v>
      </c>
      <c r="N44" s="4">
        <v>151</v>
      </c>
      <c r="O44" s="4">
        <v>0</v>
      </c>
      <c r="P44" s="4">
        <v>0</v>
      </c>
      <c r="Q44" s="104">
        <v>36888</v>
      </c>
    </row>
    <row r="45" spans="1:17" ht="15.5" hidden="1" thickBot="1" x14ac:dyDescent="0.3">
      <c r="A45" s="182" t="s">
        <v>260</v>
      </c>
      <c r="B45" s="183"/>
      <c r="C45" s="183"/>
      <c r="D45" s="183"/>
      <c r="E45" s="183"/>
      <c r="F45" s="183"/>
      <c r="G45" s="183"/>
      <c r="H45" s="183"/>
      <c r="I45" s="183"/>
      <c r="J45" s="183"/>
      <c r="K45" s="183"/>
      <c r="L45" s="183"/>
      <c r="M45" s="183"/>
      <c r="N45" s="183"/>
      <c r="O45" s="183"/>
      <c r="P45" s="183"/>
      <c r="Q45" s="184"/>
    </row>
    <row r="46" spans="1:17" ht="15.5" hidden="1" x14ac:dyDescent="0.25">
      <c r="A46" s="101">
        <v>43282</v>
      </c>
      <c r="B46" s="90"/>
      <c r="C46" s="90"/>
      <c r="D46" s="90"/>
      <c r="E46" s="90"/>
      <c r="F46" s="90"/>
      <c r="G46" s="90"/>
      <c r="H46" s="90"/>
      <c r="I46" s="90"/>
      <c r="J46" s="90"/>
      <c r="K46" s="90"/>
      <c r="L46" s="90"/>
      <c r="M46" s="90"/>
      <c r="N46" s="90"/>
      <c r="O46" s="90"/>
      <c r="P46" s="90"/>
      <c r="Q46" s="102"/>
    </row>
    <row r="47" spans="1:17" ht="15.5" hidden="1" x14ac:dyDescent="0.25">
      <c r="A47" s="95">
        <v>43313</v>
      </c>
      <c r="B47" s="2"/>
      <c r="C47" s="2"/>
      <c r="D47" s="2"/>
      <c r="E47" s="2"/>
      <c r="F47" s="2"/>
      <c r="G47" s="2"/>
      <c r="H47" s="2"/>
      <c r="I47" s="2"/>
      <c r="J47" s="2"/>
      <c r="K47" s="2"/>
      <c r="L47" s="2"/>
      <c r="M47" s="2"/>
      <c r="N47" s="2"/>
      <c r="O47" s="2"/>
      <c r="P47" s="2"/>
      <c r="Q47" s="96"/>
    </row>
    <row r="48" spans="1:17" ht="15.5" hidden="1" x14ac:dyDescent="0.25">
      <c r="A48" s="95">
        <v>43344</v>
      </c>
      <c r="B48" s="2"/>
      <c r="C48" s="2"/>
      <c r="D48" s="2"/>
      <c r="E48" s="2"/>
      <c r="F48" s="2"/>
      <c r="G48" s="2"/>
      <c r="H48" s="2"/>
      <c r="I48" s="2"/>
      <c r="J48" s="2"/>
      <c r="K48" s="2"/>
      <c r="L48" s="2"/>
      <c r="M48" s="2"/>
      <c r="N48" s="2"/>
      <c r="O48" s="2"/>
      <c r="P48" s="2"/>
      <c r="Q48" s="96"/>
    </row>
    <row r="49" spans="1:17" ht="15.5" hidden="1" x14ac:dyDescent="0.25">
      <c r="A49" s="95">
        <v>43374</v>
      </c>
      <c r="B49" s="2"/>
      <c r="C49" s="2"/>
      <c r="D49" s="2"/>
      <c r="E49" s="2"/>
      <c r="F49" s="2"/>
      <c r="G49" s="2"/>
      <c r="H49" s="2"/>
      <c r="I49" s="2"/>
      <c r="J49" s="2"/>
      <c r="K49" s="2"/>
      <c r="L49" s="2"/>
      <c r="M49" s="2"/>
      <c r="N49" s="2"/>
      <c r="O49" s="2"/>
      <c r="P49" s="2"/>
      <c r="Q49" s="96"/>
    </row>
    <row r="50" spans="1:17" ht="15.5" hidden="1" x14ac:dyDescent="0.25">
      <c r="A50" s="95">
        <v>43405</v>
      </c>
      <c r="B50" s="2"/>
      <c r="C50" s="2"/>
      <c r="D50" s="2"/>
      <c r="E50" s="2"/>
      <c r="F50" s="2"/>
      <c r="G50" s="2"/>
      <c r="H50" s="2"/>
      <c r="I50" s="2"/>
      <c r="J50" s="2"/>
      <c r="K50" s="2"/>
      <c r="L50" s="2"/>
      <c r="M50" s="2"/>
      <c r="N50" s="2"/>
      <c r="O50" s="2"/>
      <c r="P50" s="2"/>
      <c r="Q50" s="96"/>
    </row>
    <row r="51" spans="1:17" ht="15.5" hidden="1" x14ac:dyDescent="0.25">
      <c r="A51" s="95">
        <v>43435</v>
      </c>
      <c r="B51" s="2"/>
      <c r="C51" s="2"/>
      <c r="D51" s="2"/>
      <c r="E51" s="2"/>
      <c r="F51" s="2"/>
      <c r="G51" s="2"/>
      <c r="H51" s="2"/>
      <c r="I51" s="2"/>
      <c r="J51" s="2"/>
      <c r="K51" s="2"/>
      <c r="L51" s="2"/>
      <c r="M51" s="2"/>
      <c r="N51" s="2"/>
      <c r="O51" s="2"/>
      <c r="P51" s="2"/>
      <c r="Q51" s="96"/>
    </row>
    <row r="52" spans="1:17" ht="15.5" hidden="1" x14ac:dyDescent="0.25">
      <c r="A52" s="95">
        <v>43466</v>
      </c>
      <c r="B52" s="2"/>
      <c r="C52" s="2"/>
      <c r="D52" s="2"/>
      <c r="E52" s="2"/>
      <c r="F52" s="2"/>
      <c r="G52" s="2"/>
      <c r="H52" s="2"/>
      <c r="I52" s="2"/>
      <c r="J52" s="2"/>
      <c r="K52" s="2"/>
      <c r="L52" s="2"/>
      <c r="M52" s="2"/>
      <c r="N52" s="2"/>
      <c r="O52" s="2"/>
      <c r="P52" s="2"/>
      <c r="Q52" s="96"/>
    </row>
    <row r="53" spans="1:17" ht="15.5" hidden="1" x14ac:dyDescent="0.25">
      <c r="A53" s="95">
        <v>43497</v>
      </c>
      <c r="B53" s="2"/>
      <c r="C53" s="2"/>
      <c r="D53" s="2"/>
      <c r="E53" s="2"/>
      <c r="F53" s="2"/>
      <c r="G53" s="2"/>
      <c r="H53" s="2"/>
      <c r="I53" s="2"/>
      <c r="J53" s="2"/>
      <c r="K53" s="2"/>
      <c r="L53" s="2"/>
      <c r="M53" s="2"/>
      <c r="N53" s="2"/>
      <c r="O53" s="2"/>
      <c r="P53" s="2"/>
      <c r="Q53" s="96"/>
    </row>
    <row r="54" spans="1:17" ht="15.5" hidden="1" x14ac:dyDescent="0.25">
      <c r="A54" s="95">
        <v>43525</v>
      </c>
      <c r="B54" s="2"/>
      <c r="C54" s="2"/>
      <c r="D54" s="2"/>
      <c r="E54" s="2"/>
      <c r="F54" s="2"/>
      <c r="G54" s="2"/>
      <c r="H54" s="2"/>
      <c r="I54" s="2"/>
      <c r="J54" s="2"/>
      <c r="K54" s="2"/>
      <c r="L54" s="2"/>
      <c r="M54" s="2"/>
      <c r="N54" s="2"/>
      <c r="O54" s="2"/>
      <c r="P54" s="2"/>
      <c r="Q54" s="96"/>
    </row>
    <row r="55" spans="1:17" ht="15.5" hidden="1" x14ac:dyDescent="0.25">
      <c r="A55" s="95">
        <v>43556</v>
      </c>
      <c r="B55" s="2"/>
      <c r="C55" s="2"/>
      <c r="D55" s="2"/>
      <c r="E55" s="2"/>
      <c r="F55" s="2"/>
      <c r="G55" s="2"/>
      <c r="H55" s="2"/>
      <c r="I55" s="2"/>
      <c r="J55" s="2"/>
      <c r="K55" s="2"/>
      <c r="L55" s="2"/>
      <c r="M55" s="2"/>
      <c r="N55" s="2"/>
      <c r="O55" s="2"/>
      <c r="P55" s="2"/>
      <c r="Q55" s="96"/>
    </row>
    <row r="56" spans="1:17" ht="15.5" hidden="1" x14ac:dyDescent="0.25">
      <c r="A56" s="95">
        <v>43586</v>
      </c>
      <c r="B56" s="2"/>
      <c r="C56" s="2"/>
      <c r="D56" s="2"/>
      <c r="E56" s="2"/>
      <c r="F56" s="2"/>
      <c r="G56" s="2"/>
      <c r="H56" s="2"/>
      <c r="I56" s="2"/>
      <c r="J56" s="2"/>
      <c r="K56" s="2"/>
      <c r="L56" s="2"/>
      <c r="M56" s="2"/>
      <c r="N56" s="2"/>
      <c r="O56" s="2"/>
      <c r="P56" s="2"/>
      <c r="Q56" s="96"/>
    </row>
    <row r="57" spans="1:17" ht="16" hidden="1" thickBot="1" x14ac:dyDescent="0.3">
      <c r="A57" s="132">
        <v>43617</v>
      </c>
      <c r="B57" s="133"/>
      <c r="C57" s="133"/>
      <c r="D57" s="133"/>
      <c r="E57" s="133"/>
      <c r="F57" s="174"/>
      <c r="G57" s="174"/>
      <c r="H57" s="133"/>
      <c r="I57" s="133"/>
      <c r="J57" s="133"/>
      <c r="K57" s="133"/>
      <c r="L57" s="133"/>
      <c r="M57" s="133"/>
      <c r="N57" s="133"/>
      <c r="O57" s="133"/>
      <c r="P57" s="133"/>
      <c r="Q57" s="134"/>
    </row>
    <row r="58" spans="1:17" ht="16" hidden="1" thickTop="1" thickBot="1" x14ac:dyDescent="0.35">
      <c r="A58" s="103" t="s">
        <v>284</v>
      </c>
      <c r="B58" s="4"/>
      <c r="C58" s="4"/>
      <c r="D58" s="4"/>
      <c r="E58" s="4"/>
      <c r="F58" s="4"/>
      <c r="G58" s="4"/>
      <c r="H58" s="4"/>
      <c r="I58" s="4"/>
      <c r="J58" s="4"/>
      <c r="K58" s="4"/>
      <c r="L58" s="4"/>
      <c r="M58" s="4"/>
      <c r="N58" s="4"/>
      <c r="O58" s="4"/>
      <c r="P58" s="4"/>
      <c r="Q58" s="104"/>
    </row>
    <row r="59" spans="1:17" ht="15.5" thickBot="1" x14ac:dyDescent="0.3">
      <c r="A59" s="182" t="s">
        <v>149</v>
      </c>
      <c r="B59" s="183"/>
      <c r="C59" s="183"/>
      <c r="D59" s="183"/>
      <c r="E59" s="183"/>
      <c r="F59" s="183"/>
      <c r="G59" s="183"/>
      <c r="H59" s="183"/>
      <c r="I59" s="183"/>
      <c r="J59" s="183"/>
      <c r="K59" s="183"/>
      <c r="L59" s="183"/>
      <c r="M59" s="183"/>
      <c r="N59" s="183"/>
      <c r="O59" s="183"/>
      <c r="P59" s="183"/>
      <c r="Q59" s="184"/>
    </row>
    <row r="60" spans="1:17" ht="15.5" x14ac:dyDescent="0.25">
      <c r="A60" s="101">
        <v>43282</v>
      </c>
      <c r="B60" s="437">
        <v>3305</v>
      </c>
      <c r="C60" s="437">
        <v>1009</v>
      </c>
      <c r="D60" s="437">
        <v>4297</v>
      </c>
      <c r="E60" s="437">
        <v>327</v>
      </c>
      <c r="F60" s="437">
        <v>12247</v>
      </c>
      <c r="G60" s="437">
        <v>3925</v>
      </c>
      <c r="H60" s="437">
        <v>27302</v>
      </c>
      <c r="I60" s="437">
        <v>8</v>
      </c>
      <c r="J60" s="437">
        <v>32022</v>
      </c>
      <c r="K60" s="437">
        <v>4034</v>
      </c>
      <c r="L60" s="437">
        <v>341</v>
      </c>
      <c r="M60" s="437">
        <v>834</v>
      </c>
      <c r="N60" s="437">
        <v>135</v>
      </c>
      <c r="O60" s="437">
        <v>0</v>
      </c>
      <c r="P60" s="437">
        <v>0</v>
      </c>
      <c r="Q60" s="438">
        <v>89786</v>
      </c>
    </row>
    <row r="61" spans="1:17" ht="15.5" x14ac:dyDescent="0.25">
      <c r="A61" s="95">
        <v>43313</v>
      </c>
      <c r="B61" s="439">
        <v>3185</v>
      </c>
      <c r="C61" s="439">
        <v>983</v>
      </c>
      <c r="D61" s="439">
        <v>4201</v>
      </c>
      <c r="E61" s="439">
        <v>309</v>
      </c>
      <c r="F61" s="439">
        <v>12087</v>
      </c>
      <c r="G61" s="439">
        <v>3898</v>
      </c>
      <c r="H61" s="439">
        <v>27818</v>
      </c>
      <c r="I61" s="439">
        <v>11</v>
      </c>
      <c r="J61" s="439">
        <v>31758</v>
      </c>
      <c r="K61" s="439">
        <v>4040</v>
      </c>
      <c r="L61" s="439">
        <v>330</v>
      </c>
      <c r="M61" s="439">
        <v>796</v>
      </c>
      <c r="N61" s="439">
        <v>134</v>
      </c>
      <c r="O61" s="439">
        <v>0</v>
      </c>
      <c r="P61" s="439">
        <v>0</v>
      </c>
      <c r="Q61" s="440">
        <v>89550</v>
      </c>
    </row>
    <row r="62" spans="1:17" ht="15.5" x14ac:dyDescent="0.25">
      <c r="A62" s="95">
        <v>43344</v>
      </c>
      <c r="B62" s="439">
        <v>2493</v>
      </c>
      <c r="C62" s="439">
        <v>874</v>
      </c>
      <c r="D62" s="439">
        <v>3756</v>
      </c>
      <c r="E62" s="439">
        <v>243</v>
      </c>
      <c r="F62" s="439">
        <v>11145</v>
      </c>
      <c r="G62" s="439">
        <v>3486</v>
      </c>
      <c r="H62" s="439">
        <v>24911</v>
      </c>
      <c r="I62" s="439">
        <v>10</v>
      </c>
      <c r="J62" s="439">
        <v>30280</v>
      </c>
      <c r="K62" s="439">
        <v>3799</v>
      </c>
      <c r="L62" s="439">
        <v>268</v>
      </c>
      <c r="M62" s="439">
        <v>706</v>
      </c>
      <c r="N62" s="439">
        <v>119</v>
      </c>
      <c r="O62" s="439">
        <v>0</v>
      </c>
      <c r="P62" s="439">
        <v>0</v>
      </c>
      <c r="Q62" s="440">
        <v>82090</v>
      </c>
    </row>
    <row r="63" spans="1:17" ht="15.5" x14ac:dyDescent="0.25">
      <c r="A63" s="95">
        <v>43374</v>
      </c>
      <c r="B63" s="439">
        <v>2498</v>
      </c>
      <c r="C63" s="439">
        <v>877</v>
      </c>
      <c r="D63" s="439">
        <v>3669</v>
      </c>
      <c r="E63" s="439">
        <v>272</v>
      </c>
      <c r="F63" s="439">
        <v>10675</v>
      </c>
      <c r="G63" s="439">
        <v>3412</v>
      </c>
      <c r="H63" s="439">
        <v>24945</v>
      </c>
      <c r="I63" s="439">
        <v>9</v>
      </c>
      <c r="J63" s="439">
        <v>29675</v>
      </c>
      <c r="K63" s="439">
        <v>3871</v>
      </c>
      <c r="L63" s="439">
        <v>279</v>
      </c>
      <c r="M63" s="439">
        <v>682</v>
      </c>
      <c r="N63" s="439">
        <v>126</v>
      </c>
      <c r="O63" s="439">
        <v>2</v>
      </c>
      <c r="P63" s="439">
        <v>0</v>
      </c>
      <c r="Q63" s="440">
        <v>80992</v>
      </c>
    </row>
    <row r="64" spans="1:17" ht="15.5" x14ac:dyDescent="0.25">
      <c r="A64" s="95">
        <v>43405</v>
      </c>
      <c r="B64" s="439">
        <v>2525</v>
      </c>
      <c r="C64" s="439">
        <v>861</v>
      </c>
      <c r="D64" s="439">
        <v>3636</v>
      </c>
      <c r="E64" s="439">
        <v>270</v>
      </c>
      <c r="F64" s="439">
        <v>10412</v>
      </c>
      <c r="G64" s="439">
        <v>3314</v>
      </c>
      <c r="H64" s="439">
        <v>24210</v>
      </c>
      <c r="I64" s="439">
        <v>7</v>
      </c>
      <c r="J64" s="439">
        <v>29063</v>
      </c>
      <c r="K64" s="439">
        <v>3937</v>
      </c>
      <c r="L64" s="439">
        <v>324</v>
      </c>
      <c r="M64" s="439">
        <v>713</v>
      </c>
      <c r="N64" s="439">
        <v>121</v>
      </c>
      <c r="O64" s="439">
        <v>1</v>
      </c>
      <c r="P64" s="439">
        <v>0</v>
      </c>
      <c r="Q64" s="440">
        <v>79394</v>
      </c>
    </row>
    <row r="65" spans="1:17" ht="15.5" x14ac:dyDescent="0.25">
      <c r="A65" s="95">
        <v>43435</v>
      </c>
      <c r="B65" s="439">
        <v>2520</v>
      </c>
      <c r="C65" s="439">
        <v>850</v>
      </c>
      <c r="D65" s="439">
        <v>3594</v>
      </c>
      <c r="E65" s="439">
        <v>268</v>
      </c>
      <c r="F65" s="439">
        <v>10211</v>
      </c>
      <c r="G65" s="439">
        <v>3263</v>
      </c>
      <c r="H65" s="439">
        <v>24068</v>
      </c>
      <c r="I65" s="439">
        <v>8</v>
      </c>
      <c r="J65" s="439">
        <v>28588</v>
      </c>
      <c r="K65" s="439">
        <v>3748</v>
      </c>
      <c r="L65" s="439">
        <v>351</v>
      </c>
      <c r="M65" s="439">
        <v>682</v>
      </c>
      <c r="N65" s="439">
        <v>119</v>
      </c>
      <c r="O65" s="439">
        <v>2</v>
      </c>
      <c r="P65" s="439">
        <v>0</v>
      </c>
      <c r="Q65" s="440">
        <v>78272</v>
      </c>
    </row>
    <row r="66" spans="1:17" ht="15.5" x14ac:dyDescent="0.25">
      <c r="A66" s="95">
        <v>43466</v>
      </c>
      <c r="B66" s="439">
        <v>2530</v>
      </c>
      <c r="C66" s="439">
        <v>857</v>
      </c>
      <c r="D66" s="439">
        <v>3600</v>
      </c>
      <c r="E66" s="439">
        <v>289</v>
      </c>
      <c r="F66" s="439">
        <v>10140</v>
      </c>
      <c r="G66" s="439">
        <v>3045</v>
      </c>
      <c r="H66" s="439">
        <v>23589</v>
      </c>
      <c r="I66" s="439">
        <v>8</v>
      </c>
      <c r="J66" s="439">
        <v>28264</v>
      </c>
      <c r="K66" s="439">
        <v>3796</v>
      </c>
      <c r="L66" s="439">
        <v>337</v>
      </c>
      <c r="M66" s="439">
        <v>720</v>
      </c>
      <c r="N66" s="439">
        <v>126</v>
      </c>
      <c r="O66" s="439">
        <v>0</v>
      </c>
      <c r="P66" s="439">
        <v>0</v>
      </c>
      <c r="Q66" s="440">
        <v>77301</v>
      </c>
    </row>
    <row r="67" spans="1:17" ht="15.5" x14ac:dyDescent="0.25">
      <c r="A67" s="95">
        <v>43497</v>
      </c>
      <c r="B67" s="2">
        <v>0</v>
      </c>
      <c r="C67" s="2">
        <v>0</v>
      </c>
      <c r="D67" s="2">
        <v>0</v>
      </c>
      <c r="E67" s="2">
        <v>0</v>
      </c>
      <c r="F67" s="2">
        <v>0</v>
      </c>
      <c r="G67" s="2">
        <v>0</v>
      </c>
      <c r="H67" s="2">
        <v>0</v>
      </c>
      <c r="I67" s="2">
        <v>0</v>
      </c>
      <c r="J67" s="2">
        <v>0</v>
      </c>
      <c r="K67" s="2">
        <v>0</v>
      </c>
      <c r="L67" s="2">
        <v>0</v>
      </c>
      <c r="M67" s="2">
        <v>0</v>
      </c>
      <c r="N67" s="2">
        <v>0</v>
      </c>
      <c r="O67" s="2">
        <v>0</v>
      </c>
      <c r="P67" s="2">
        <v>0</v>
      </c>
      <c r="Q67" s="96">
        <v>0</v>
      </c>
    </row>
    <row r="68" spans="1:17" ht="15.5" x14ac:dyDescent="0.25">
      <c r="A68" s="95">
        <v>43525</v>
      </c>
      <c r="B68" s="2">
        <v>0</v>
      </c>
      <c r="C68" s="2">
        <v>0</v>
      </c>
      <c r="D68" s="2">
        <v>0</v>
      </c>
      <c r="E68" s="2">
        <v>0</v>
      </c>
      <c r="F68" s="2">
        <v>0</v>
      </c>
      <c r="G68" s="2">
        <v>0</v>
      </c>
      <c r="H68" s="2">
        <v>0</v>
      </c>
      <c r="I68" s="2">
        <v>0</v>
      </c>
      <c r="J68" s="2">
        <v>0</v>
      </c>
      <c r="K68" s="2">
        <v>0</v>
      </c>
      <c r="L68" s="2">
        <v>0</v>
      </c>
      <c r="M68" s="2">
        <v>0</v>
      </c>
      <c r="N68" s="2">
        <v>0</v>
      </c>
      <c r="O68" s="2">
        <v>0</v>
      </c>
      <c r="P68" s="2">
        <v>0</v>
      </c>
      <c r="Q68" s="96">
        <v>0</v>
      </c>
    </row>
    <row r="69" spans="1:17" ht="15.5" x14ac:dyDescent="0.25">
      <c r="A69" s="95">
        <v>43556</v>
      </c>
      <c r="B69" s="2">
        <v>0</v>
      </c>
      <c r="C69" s="2">
        <v>0</v>
      </c>
      <c r="D69" s="2">
        <v>0</v>
      </c>
      <c r="E69" s="2">
        <v>0</v>
      </c>
      <c r="F69" s="2">
        <v>0</v>
      </c>
      <c r="G69" s="2">
        <v>0</v>
      </c>
      <c r="H69" s="2">
        <v>0</v>
      </c>
      <c r="I69" s="2">
        <v>0</v>
      </c>
      <c r="J69" s="2">
        <v>0</v>
      </c>
      <c r="K69" s="2">
        <v>0</v>
      </c>
      <c r="L69" s="2">
        <v>0</v>
      </c>
      <c r="M69" s="2">
        <v>0</v>
      </c>
      <c r="N69" s="2">
        <v>0</v>
      </c>
      <c r="O69" s="2">
        <v>0</v>
      </c>
      <c r="P69" s="2">
        <v>0</v>
      </c>
      <c r="Q69" s="96">
        <v>0</v>
      </c>
    </row>
    <row r="70" spans="1:17" ht="15.5" x14ac:dyDescent="0.25">
      <c r="A70" s="95">
        <v>43586</v>
      </c>
      <c r="B70" s="2">
        <v>0</v>
      </c>
      <c r="C70" s="2">
        <v>0</v>
      </c>
      <c r="D70" s="2">
        <v>0</v>
      </c>
      <c r="E70" s="2">
        <v>0</v>
      </c>
      <c r="F70" s="2">
        <v>0</v>
      </c>
      <c r="G70" s="2">
        <v>0</v>
      </c>
      <c r="H70" s="2">
        <v>0</v>
      </c>
      <c r="I70" s="2">
        <v>0</v>
      </c>
      <c r="J70" s="2">
        <v>0</v>
      </c>
      <c r="K70" s="2">
        <v>0</v>
      </c>
      <c r="L70" s="2">
        <v>0</v>
      </c>
      <c r="M70" s="2">
        <v>0</v>
      </c>
      <c r="N70" s="2">
        <v>0</v>
      </c>
      <c r="O70" s="2">
        <v>0</v>
      </c>
      <c r="P70" s="2">
        <v>0</v>
      </c>
      <c r="Q70" s="96">
        <v>0</v>
      </c>
    </row>
    <row r="71" spans="1:17" ht="16" thickBot="1" x14ac:dyDescent="0.3">
      <c r="A71" s="132">
        <v>43617</v>
      </c>
      <c r="B71" s="133">
        <v>0</v>
      </c>
      <c r="C71" s="133">
        <v>0</v>
      </c>
      <c r="D71" s="133">
        <v>0</v>
      </c>
      <c r="E71" s="133">
        <v>0</v>
      </c>
      <c r="F71" s="174">
        <v>0</v>
      </c>
      <c r="G71" s="174">
        <v>0</v>
      </c>
      <c r="H71" s="133">
        <v>0</v>
      </c>
      <c r="I71" s="133">
        <v>0</v>
      </c>
      <c r="J71" s="133">
        <v>0</v>
      </c>
      <c r="K71" s="133">
        <v>0</v>
      </c>
      <c r="L71" s="133">
        <v>0</v>
      </c>
      <c r="M71" s="133">
        <v>0</v>
      </c>
      <c r="N71" s="133">
        <v>0</v>
      </c>
      <c r="O71" s="133">
        <v>0</v>
      </c>
      <c r="P71" s="133">
        <v>0</v>
      </c>
      <c r="Q71" s="134">
        <v>0</v>
      </c>
    </row>
    <row r="72" spans="1:17" ht="16" thickTop="1" thickBot="1" x14ac:dyDescent="0.35">
      <c r="A72" s="103" t="s">
        <v>284</v>
      </c>
      <c r="B72" s="4">
        <v>2722</v>
      </c>
      <c r="C72" s="4">
        <v>902</v>
      </c>
      <c r="D72" s="4">
        <v>3822</v>
      </c>
      <c r="E72" s="4">
        <v>283</v>
      </c>
      <c r="F72" s="4">
        <v>10988</v>
      </c>
      <c r="G72" s="4">
        <v>3478</v>
      </c>
      <c r="H72" s="4">
        <v>25263</v>
      </c>
      <c r="I72" s="4">
        <v>9</v>
      </c>
      <c r="J72" s="4">
        <v>29950</v>
      </c>
      <c r="K72" s="4">
        <v>3889</v>
      </c>
      <c r="L72" s="4">
        <v>318</v>
      </c>
      <c r="M72" s="4">
        <v>733</v>
      </c>
      <c r="N72" s="4">
        <v>126</v>
      </c>
      <c r="O72" s="4">
        <v>1</v>
      </c>
      <c r="P72" s="4">
        <v>0</v>
      </c>
      <c r="Q72" s="104">
        <v>82484</v>
      </c>
    </row>
    <row r="73" spans="1:17" ht="15.5" thickBot="1" x14ac:dyDescent="0.3">
      <c r="A73" s="182" t="s">
        <v>318</v>
      </c>
      <c r="B73" s="183"/>
      <c r="C73" s="183"/>
      <c r="D73" s="183"/>
      <c r="E73" s="183"/>
      <c r="F73" s="183"/>
      <c r="G73" s="183"/>
      <c r="H73" s="183"/>
      <c r="I73" s="183"/>
      <c r="J73" s="183"/>
      <c r="K73" s="183"/>
      <c r="L73" s="183"/>
      <c r="M73" s="183"/>
      <c r="N73" s="183"/>
      <c r="O73" s="183"/>
      <c r="P73" s="183"/>
      <c r="Q73" s="184"/>
    </row>
    <row r="74" spans="1:17" ht="15.5" x14ac:dyDescent="0.25">
      <c r="A74" s="101">
        <v>43282</v>
      </c>
      <c r="B74" s="437">
        <v>3196</v>
      </c>
      <c r="C74" s="437">
        <v>443</v>
      </c>
      <c r="D74" s="437">
        <v>223</v>
      </c>
      <c r="E74" s="437">
        <v>0</v>
      </c>
      <c r="F74" s="437">
        <v>0</v>
      </c>
      <c r="G74" s="437">
        <v>0</v>
      </c>
      <c r="H74" s="437">
        <v>0</v>
      </c>
      <c r="I74" s="437">
        <v>0</v>
      </c>
      <c r="J74" s="437">
        <v>0</v>
      </c>
      <c r="K74" s="437">
        <v>0</v>
      </c>
      <c r="L74" s="437">
        <v>0</v>
      </c>
      <c r="M74" s="437">
        <v>0</v>
      </c>
      <c r="N74" s="437">
        <v>0</v>
      </c>
      <c r="O74" s="437">
        <v>0</v>
      </c>
      <c r="P74" s="437">
        <v>0</v>
      </c>
      <c r="Q74" s="438">
        <v>3862</v>
      </c>
    </row>
    <row r="75" spans="1:17" ht="15.5" x14ac:dyDescent="0.25">
      <c r="A75" s="95">
        <v>43313</v>
      </c>
      <c r="B75" s="439">
        <v>3153</v>
      </c>
      <c r="C75" s="439">
        <v>449</v>
      </c>
      <c r="D75" s="439">
        <v>218</v>
      </c>
      <c r="E75" s="439">
        <v>0</v>
      </c>
      <c r="F75" s="439">
        <v>0</v>
      </c>
      <c r="G75" s="439">
        <v>0</v>
      </c>
      <c r="H75" s="439">
        <v>0</v>
      </c>
      <c r="I75" s="439">
        <v>0</v>
      </c>
      <c r="J75" s="439">
        <v>0</v>
      </c>
      <c r="K75" s="439">
        <v>0</v>
      </c>
      <c r="L75" s="439">
        <v>0</v>
      </c>
      <c r="M75" s="439">
        <v>0</v>
      </c>
      <c r="N75" s="439">
        <v>0</v>
      </c>
      <c r="O75" s="439">
        <v>0</v>
      </c>
      <c r="P75" s="439">
        <v>0</v>
      </c>
      <c r="Q75" s="440">
        <v>3820</v>
      </c>
    </row>
    <row r="76" spans="1:17" ht="15.5" x14ac:dyDescent="0.25">
      <c r="A76" s="95">
        <v>43344</v>
      </c>
      <c r="B76" s="439">
        <v>3195</v>
      </c>
      <c r="C76" s="439">
        <v>449</v>
      </c>
      <c r="D76" s="439">
        <v>231</v>
      </c>
      <c r="E76" s="439">
        <v>0</v>
      </c>
      <c r="F76" s="439">
        <v>0</v>
      </c>
      <c r="G76" s="439">
        <v>0</v>
      </c>
      <c r="H76" s="439">
        <v>0</v>
      </c>
      <c r="I76" s="439">
        <v>0</v>
      </c>
      <c r="J76" s="439">
        <v>0</v>
      </c>
      <c r="K76" s="439">
        <v>0</v>
      </c>
      <c r="L76" s="439">
        <v>0</v>
      </c>
      <c r="M76" s="439">
        <v>0</v>
      </c>
      <c r="N76" s="439">
        <v>0</v>
      </c>
      <c r="O76" s="439">
        <v>0</v>
      </c>
      <c r="P76" s="439">
        <v>0</v>
      </c>
      <c r="Q76" s="440">
        <v>3875</v>
      </c>
    </row>
    <row r="77" spans="1:17" ht="15.5" x14ac:dyDescent="0.25">
      <c r="A77" s="95">
        <v>43374</v>
      </c>
      <c r="B77" s="439">
        <v>3158</v>
      </c>
      <c r="C77" s="439">
        <v>437</v>
      </c>
      <c r="D77" s="439">
        <v>214</v>
      </c>
      <c r="E77" s="439">
        <v>0</v>
      </c>
      <c r="F77" s="439">
        <v>0</v>
      </c>
      <c r="G77" s="439">
        <v>0</v>
      </c>
      <c r="H77" s="439">
        <v>0</v>
      </c>
      <c r="I77" s="439">
        <v>0</v>
      </c>
      <c r="J77" s="439">
        <v>0</v>
      </c>
      <c r="K77" s="439">
        <v>0</v>
      </c>
      <c r="L77" s="439">
        <v>0</v>
      </c>
      <c r="M77" s="439">
        <v>0</v>
      </c>
      <c r="N77" s="439">
        <v>0</v>
      </c>
      <c r="O77" s="439">
        <v>0</v>
      </c>
      <c r="P77" s="439">
        <v>0</v>
      </c>
      <c r="Q77" s="440">
        <v>3809</v>
      </c>
    </row>
    <row r="78" spans="1:17" ht="15.5" x14ac:dyDescent="0.25">
      <c r="A78" s="95">
        <v>43405</v>
      </c>
      <c r="B78" s="439">
        <v>3196</v>
      </c>
      <c r="C78" s="439">
        <v>458</v>
      </c>
      <c r="D78" s="439">
        <v>214</v>
      </c>
      <c r="E78" s="439">
        <v>0</v>
      </c>
      <c r="F78" s="439">
        <v>0</v>
      </c>
      <c r="G78" s="439">
        <v>0</v>
      </c>
      <c r="H78" s="439">
        <v>0</v>
      </c>
      <c r="I78" s="439">
        <v>0</v>
      </c>
      <c r="J78" s="439">
        <v>0</v>
      </c>
      <c r="K78" s="439">
        <v>0</v>
      </c>
      <c r="L78" s="439">
        <v>0</v>
      </c>
      <c r="M78" s="439">
        <v>0</v>
      </c>
      <c r="N78" s="439">
        <v>0</v>
      </c>
      <c r="O78" s="439">
        <v>0</v>
      </c>
      <c r="P78" s="439">
        <v>0</v>
      </c>
      <c r="Q78" s="440">
        <v>3868</v>
      </c>
    </row>
    <row r="79" spans="1:17" ht="15.5" x14ac:dyDescent="0.25">
      <c r="A79" s="95">
        <v>43435</v>
      </c>
      <c r="B79" s="439">
        <v>3177</v>
      </c>
      <c r="C79" s="439">
        <v>464</v>
      </c>
      <c r="D79" s="439">
        <v>214</v>
      </c>
      <c r="E79" s="439">
        <v>0</v>
      </c>
      <c r="F79" s="439">
        <v>0</v>
      </c>
      <c r="G79" s="439">
        <v>0</v>
      </c>
      <c r="H79" s="439">
        <v>0</v>
      </c>
      <c r="I79" s="439">
        <v>0</v>
      </c>
      <c r="J79" s="439">
        <v>0</v>
      </c>
      <c r="K79" s="439">
        <v>0</v>
      </c>
      <c r="L79" s="439">
        <v>0</v>
      </c>
      <c r="M79" s="439">
        <v>0</v>
      </c>
      <c r="N79" s="439">
        <v>0</v>
      </c>
      <c r="O79" s="439">
        <v>0</v>
      </c>
      <c r="P79" s="439">
        <v>0</v>
      </c>
      <c r="Q79" s="440">
        <v>3855</v>
      </c>
    </row>
    <row r="80" spans="1:17" ht="15.5" x14ac:dyDescent="0.25">
      <c r="A80" s="95">
        <v>43466</v>
      </c>
      <c r="B80" s="439">
        <v>3223</v>
      </c>
      <c r="C80" s="439">
        <v>462</v>
      </c>
      <c r="D80" s="439">
        <v>225</v>
      </c>
      <c r="E80" s="439">
        <v>0</v>
      </c>
      <c r="F80" s="439">
        <v>0</v>
      </c>
      <c r="G80" s="439">
        <v>0</v>
      </c>
      <c r="H80" s="439">
        <v>0</v>
      </c>
      <c r="I80" s="439">
        <v>0</v>
      </c>
      <c r="J80" s="439">
        <v>0</v>
      </c>
      <c r="K80" s="439">
        <v>0</v>
      </c>
      <c r="L80" s="439">
        <v>0</v>
      </c>
      <c r="M80" s="439">
        <v>0</v>
      </c>
      <c r="N80" s="439">
        <v>0</v>
      </c>
      <c r="O80" s="439">
        <v>0</v>
      </c>
      <c r="P80" s="439">
        <v>0</v>
      </c>
      <c r="Q80" s="440">
        <v>3910</v>
      </c>
    </row>
    <row r="81" spans="1:17" ht="15.5" x14ac:dyDescent="0.25">
      <c r="A81" s="95">
        <v>43497</v>
      </c>
      <c r="B81" s="2">
        <v>0</v>
      </c>
      <c r="C81" s="2">
        <v>0</v>
      </c>
      <c r="D81" s="2">
        <v>0</v>
      </c>
      <c r="E81" s="2">
        <v>0</v>
      </c>
      <c r="F81" s="2">
        <v>0</v>
      </c>
      <c r="G81" s="2">
        <v>0</v>
      </c>
      <c r="H81" s="2">
        <v>0</v>
      </c>
      <c r="I81" s="2">
        <v>0</v>
      </c>
      <c r="J81" s="2">
        <v>0</v>
      </c>
      <c r="K81" s="2">
        <v>0</v>
      </c>
      <c r="L81" s="2">
        <v>0</v>
      </c>
      <c r="M81" s="2">
        <v>0</v>
      </c>
      <c r="N81" s="2">
        <v>0</v>
      </c>
      <c r="O81" s="2">
        <v>0</v>
      </c>
      <c r="P81" s="2">
        <v>0</v>
      </c>
      <c r="Q81" s="96">
        <v>0</v>
      </c>
    </row>
    <row r="82" spans="1:17" ht="15.5" x14ac:dyDescent="0.25">
      <c r="A82" s="95">
        <v>43525</v>
      </c>
      <c r="B82" s="2">
        <v>0</v>
      </c>
      <c r="C82" s="2">
        <v>0</v>
      </c>
      <c r="D82" s="2">
        <v>0</v>
      </c>
      <c r="E82" s="2">
        <v>0</v>
      </c>
      <c r="F82" s="2">
        <v>0</v>
      </c>
      <c r="G82" s="2">
        <v>0</v>
      </c>
      <c r="H82" s="2">
        <v>0</v>
      </c>
      <c r="I82" s="2">
        <v>0</v>
      </c>
      <c r="J82" s="2">
        <v>0</v>
      </c>
      <c r="K82" s="2">
        <v>0</v>
      </c>
      <c r="L82" s="2">
        <v>0</v>
      </c>
      <c r="M82" s="2">
        <v>0</v>
      </c>
      <c r="N82" s="2">
        <v>0</v>
      </c>
      <c r="O82" s="2">
        <v>0</v>
      </c>
      <c r="P82" s="2">
        <v>0</v>
      </c>
      <c r="Q82" s="96">
        <v>0</v>
      </c>
    </row>
    <row r="83" spans="1:17" ht="15.5" x14ac:dyDescent="0.25">
      <c r="A83" s="95">
        <v>43556</v>
      </c>
      <c r="B83" s="2">
        <v>0</v>
      </c>
      <c r="C83" s="2">
        <v>0</v>
      </c>
      <c r="D83" s="2">
        <v>0</v>
      </c>
      <c r="E83" s="2">
        <v>0</v>
      </c>
      <c r="F83" s="2">
        <v>0</v>
      </c>
      <c r="G83" s="2">
        <v>0</v>
      </c>
      <c r="H83" s="2">
        <v>0</v>
      </c>
      <c r="I83" s="2">
        <v>0</v>
      </c>
      <c r="J83" s="2">
        <v>0</v>
      </c>
      <c r="K83" s="2">
        <v>0</v>
      </c>
      <c r="L83" s="2">
        <v>0</v>
      </c>
      <c r="M83" s="2">
        <v>0</v>
      </c>
      <c r="N83" s="2">
        <v>0</v>
      </c>
      <c r="O83" s="2">
        <v>0</v>
      </c>
      <c r="P83" s="2">
        <v>0</v>
      </c>
      <c r="Q83" s="96">
        <v>0</v>
      </c>
    </row>
    <row r="84" spans="1:17" ht="15.5" x14ac:dyDescent="0.25">
      <c r="A84" s="95">
        <v>43586</v>
      </c>
      <c r="B84" s="2">
        <v>0</v>
      </c>
      <c r="C84" s="2">
        <v>0</v>
      </c>
      <c r="D84" s="2">
        <v>0</v>
      </c>
      <c r="E84" s="2">
        <v>0</v>
      </c>
      <c r="F84" s="2">
        <v>0</v>
      </c>
      <c r="G84" s="2">
        <v>0</v>
      </c>
      <c r="H84" s="2">
        <v>0</v>
      </c>
      <c r="I84" s="2">
        <v>0</v>
      </c>
      <c r="J84" s="2">
        <v>0</v>
      </c>
      <c r="K84" s="2">
        <v>0</v>
      </c>
      <c r="L84" s="2">
        <v>0</v>
      </c>
      <c r="M84" s="2">
        <v>0</v>
      </c>
      <c r="N84" s="2">
        <v>0</v>
      </c>
      <c r="O84" s="2">
        <v>0</v>
      </c>
      <c r="P84" s="2">
        <v>0</v>
      </c>
      <c r="Q84" s="96">
        <v>0</v>
      </c>
    </row>
    <row r="85" spans="1:17" ht="16" thickBot="1" x14ac:dyDescent="0.3">
      <c r="A85" s="132">
        <v>43617</v>
      </c>
      <c r="B85" s="326">
        <v>0</v>
      </c>
      <c r="C85" s="326">
        <v>0</v>
      </c>
      <c r="D85" s="326">
        <v>0</v>
      </c>
      <c r="E85" s="326">
        <v>0</v>
      </c>
      <c r="F85" s="326">
        <v>0</v>
      </c>
      <c r="G85" s="326">
        <v>0</v>
      </c>
      <c r="H85" s="326">
        <v>0</v>
      </c>
      <c r="I85" s="326">
        <v>0</v>
      </c>
      <c r="J85" s="326">
        <v>0</v>
      </c>
      <c r="K85" s="326">
        <v>0</v>
      </c>
      <c r="L85" s="326">
        <v>0</v>
      </c>
      <c r="M85" s="326">
        <v>0</v>
      </c>
      <c r="N85" s="326">
        <v>0</v>
      </c>
      <c r="O85" s="326">
        <v>0</v>
      </c>
      <c r="P85" s="326">
        <v>0</v>
      </c>
      <c r="Q85" s="327">
        <v>0</v>
      </c>
    </row>
    <row r="86" spans="1:17" ht="16" thickTop="1" thickBot="1" x14ac:dyDescent="0.35">
      <c r="A86" s="103" t="s">
        <v>284</v>
      </c>
      <c r="B86" s="4">
        <v>3185</v>
      </c>
      <c r="C86" s="4">
        <v>452</v>
      </c>
      <c r="D86" s="4">
        <v>220</v>
      </c>
      <c r="E86" s="4">
        <v>0</v>
      </c>
      <c r="F86" s="4">
        <v>0</v>
      </c>
      <c r="G86" s="4">
        <v>0</v>
      </c>
      <c r="H86" s="4">
        <v>0</v>
      </c>
      <c r="I86" s="4">
        <v>0</v>
      </c>
      <c r="J86" s="4">
        <v>0</v>
      </c>
      <c r="K86" s="4">
        <v>0</v>
      </c>
      <c r="L86" s="4">
        <v>0</v>
      </c>
      <c r="M86" s="4">
        <v>0</v>
      </c>
      <c r="N86" s="4">
        <v>0</v>
      </c>
      <c r="O86" s="4">
        <v>0</v>
      </c>
      <c r="P86" s="4">
        <v>0</v>
      </c>
      <c r="Q86" s="104">
        <v>3857</v>
      </c>
    </row>
    <row r="87" spans="1:17" ht="62.25" hidden="1" customHeight="1" thickBot="1" x14ac:dyDescent="0.3">
      <c r="A87" s="129"/>
      <c r="B87" s="130" t="s">
        <v>112</v>
      </c>
      <c r="C87" s="130" t="s">
        <v>113</v>
      </c>
      <c r="D87" s="130" t="s">
        <v>114</v>
      </c>
      <c r="E87" s="130" t="s">
        <v>97</v>
      </c>
      <c r="F87" s="130" t="s">
        <v>115</v>
      </c>
      <c r="G87" s="130" t="s">
        <v>116</v>
      </c>
      <c r="H87" s="130" t="s">
        <v>117</v>
      </c>
      <c r="I87" s="130" t="s">
        <v>19</v>
      </c>
      <c r="J87" s="130" t="s">
        <v>122</v>
      </c>
      <c r="K87" s="130" t="s">
        <v>118</v>
      </c>
      <c r="L87" s="130" t="s">
        <v>20</v>
      </c>
      <c r="M87" s="130" t="s">
        <v>119</v>
      </c>
      <c r="N87" s="130" t="s">
        <v>120</v>
      </c>
      <c r="O87" s="130" t="s">
        <v>121</v>
      </c>
      <c r="P87" s="130" t="s">
        <v>30</v>
      </c>
      <c r="Q87" s="131" t="s">
        <v>0</v>
      </c>
    </row>
    <row r="88" spans="1:17" ht="18.5" thickBot="1" x14ac:dyDescent="0.3">
      <c r="A88" s="182" t="s">
        <v>317</v>
      </c>
      <c r="B88" s="183"/>
      <c r="C88" s="183"/>
      <c r="D88" s="183"/>
      <c r="E88" s="183"/>
      <c r="F88" s="183"/>
      <c r="G88" s="183"/>
      <c r="H88" s="183"/>
      <c r="I88" s="183"/>
      <c r="J88" s="183"/>
      <c r="K88" s="183"/>
      <c r="L88" s="183"/>
      <c r="M88" s="183"/>
      <c r="N88" s="183"/>
      <c r="O88" s="183"/>
      <c r="P88" s="183"/>
      <c r="Q88" s="184"/>
    </row>
    <row r="89" spans="1:17" ht="15.5" x14ac:dyDescent="0.25">
      <c r="A89" s="101">
        <v>43282</v>
      </c>
      <c r="B89" s="437">
        <v>43765</v>
      </c>
      <c r="C89" s="437">
        <v>11989</v>
      </c>
      <c r="D89" s="437">
        <v>68550</v>
      </c>
      <c r="E89" s="437">
        <v>8661</v>
      </c>
      <c r="F89" s="437">
        <v>181641</v>
      </c>
      <c r="G89" s="437">
        <v>67436</v>
      </c>
      <c r="H89" s="437">
        <v>327430</v>
      </c>
      <c r="I89" s="437">
        <v>146</v>
      </c>
      <c r="J89" s="437">
        <v>423683</v>
      </c>
      <c r="K89" s="437">
        <v>58752</v>
      </c>
      <c r="L89" s="437">
        <v>21125</v>
      </c>
      <c r="M89" s="437">
        <v>12348</v>
      </c>
      <c r="N89" s="437">
        <v>2343</v>
      </c>
      <c r="O89" s="437">
        <v>5</v>
      </c>
      <c r="P89" s="437">
        <v>0</v>
      </c>
      <c r="Q89" s="438">
        <v>1227874</v>
      </c>
    </row>
    <row r="90" spans="1:17" ht="15.5" x14ac:dyDescent="0.25">
      <c r="A90" s="95">
        <v>43313</v>
      </c>
      <c r="B90" s="439">
        <v>44107</v>
      </c>
      <c r="C90" s="439">
        <v>12046</v>
      </c>
      <c r="D90" s="439">
        <v>68589</v>
      </c>
      <c r="E90" s="439">
        <v>8630</v>
      </c>
      <c r="F90" s="439">
        <v>180894</v>
      </c>
      <c r="G90" s="439">
        <v>68057</v>
      </c>
      <c r="H90" s="439">
        <v>331264</v>
      </c>
      <c r="I90" s="439">
        <v>150</v>
      </c>
      <c r="J90" s="439">
        <v>424950</v>
      </c>
      <c r="K90" s="439">
        <v>59404</v>
      </c>
      <c r="L90" s="439">
        <v>20994</v>
      </c>
      <c r="M90" s="439">
        <v>12230</v>
      </c>
      <c r="N90" s="439">
        <v>2203</v>
      </c>
      <c r="O90" s="439">
        <v>5</v>
      </c>
      <c r="P90" s="439">
        <v>0</v>
      </c>
      <c r="Q90" s="440">
        <v>1233523</v>
      </c>
    </row>
    <row r="91" spans="1:17" ht="15.5" x14ac:dyDescent="0.25">
      <c r="A91" s="95">
        <v>43344</v>
      </c>
      <c r="B91" s="439">
        <v>44090</v>
      </c>
      <c r="C91" s="439">
        <v>12128</v>
      </c>
      <c r="D91" s="439">
        <v>68551</v>
      </c>
      <c r="E91" s="439">
        <v>8495</v>
      </c>
      <c r="F91" s="439">
        <v>181081</v>
      </c>
      <c r="G91" s="439">
        <v>67252</v>
      </c>
      <c r="H91" s="439">
        <v>333036</v>
      </c>
      <c r="I91" s="439">
        <v>146</v>
      </c>
      <c r="J91" s="439">
        <v>424051</v>
      </c>
      <c r="K91" s="439">
        <v>59554</v>
      </c>
      <c r="L91" s="439">
        <v>20890</v>
      </c>
      <c r="M91" s="439">
        <v>12092</v>
      </c>
      <c r="N91" s="439">
        <v>2131</v>
      </c>
      <c r="O91" s="439">
        <v>4</v>
      </c>
      <c r="P91" s="439">
        <v>0</v>
      </c>
      <c r="Q91" s="440">
        <v>1233501</v>
      </c>
    </row>
    <row r="92" spans="1:17" ht="15.5" x14ac:dyDescent="0.25">
      <c r="A92" s="95">
        <v>43374</v>
      </c>
      <c r="B92" s="439">
        <v>44158</v>
      </c>
      <c r="C92" s="439">
        <v>12181</v>
      </c>
      <c r="D92" s="439">
        <v>68324</v>
      </c>
      <c r="E92" s="439">
        <v>8496</v>
      </c>
      <c r="F92" s="439">
        <v>176416</v>
      </c>
      <c r="G92" s="439">
        <v>65793</v>
      </c>
      <c r="H92" s="439">
        <v>332415</v>
      </c>
      <c r="I92" s="439">
        <v>144</v>
      </c>
      <c r="J92" s="439">
        <v>419041</v>
      </c>
      <c r="K92" s="439">
        <v>60031</v>
      </c>
      <c r="L92" s="439">
        <v>20896</v>
      </c>
      <c r="M92" s="439">
        <v>12032</v>
      </c>
      <c r="N92" s="439">
        <v>2297</v>
      </c>
      <c r="O92" s="439">
        <v>8</v>
      </c>
      <c r="P92" s="439">
        <v>0</v>
      </c>
      <c r="Q92" s="440">
        <v>1222232</v>
      </c>
    </row>
    <row r="93" spans="1:17" ht="15.5" x14ac:dyDescent="0.25">
      <c r="A93" s="95">
        <v>43405</v>
      </c>
      <c r="B93" s="439">
        <v>44195</v>
      </c>
      <c r="C93" s="439">
        <v>12192</v>
      </c>
      <c r="D93" s="439">
        <v>68156</v>
      </c>
      <c r="E93" s="439">
        <v>8556</v>
      </c>
      <c r="F93" s="439">
        <v>174602</v>
      </c>
      <c r="G93" s="439">
        <v>63777</v>
      </c>
      <c r="H93" s="439">
        <v>325875</v>
      </c>
      <c r="I93" s="439">
        <v>140</v>
      </c>
      <c r="J93" s="439">
        <v>416071</v>
      </c>
      <c r="K93" s="439">
        <v>60715</v>
      </c>
      <c r="L93" s="439">
        <v>20837</v>
      </c>
      <c r="M93" s="439">
        <v>11926</v>
      </c>
      <c r="N93" s="439">
        <v>2322</v>
      </c>
      <c r="O93" s="439">
        <v>2</v>
      </c>
      <c r="P93" s="439">
        <v>0</v>
      </c>
      <c r="Q93" s="440">
        <v>1209366</v>
      </c>
    </row>
    <row r="94" spans="1:17" ht="15.5" x14ac:dyDescent="0.25">
      <c r="A94" s="95">
        <v>43435</v>
      </c>
      <c r="B94" s="439">
        <v>44224</v>
      </c>
      <c r="C94" s="439">
        <v>12151</v>
      </c>
      <c r="D94" s="439">
        <v>67825</v>
      </c>
      <c r="E94" s="439">
        <v>8664</v>
      </c>
      <c r="F94" s="439">
        <v>173630</v>
      </c>
      <c r="G94" s="439">
        <v>62783</v>
      </c>
      <c r="H94" s="439">
        <v>324119</v>
      </c>
      <c r="I94" s="439">
        <v>130</v>
      </c>
      <c r="J94" s="439">
        <v>413347</v>
      </c>
      <c r="K94" s="439">
        <v>59450</v>
      </c>
      <c r="L94" s="439">
        <v>21209</v>
      </c>
      <c r="M94" s="439">
        <v>11646</v>
      </c>
      <c r="N94" s="439">
        <v>2275</v>
      </c>
      <c r="O94" s="439">
        <v>3</v>
      </c>
      <c r="P94" s="439">
        <v>0</v>
      </c>
      <c r="Q94" s="440">
        <v>1201456</v>
      </c>
    </row>
    <row r="95" spans="1:17" ht="15.5" x14ac:dyDescent="0.25">
      <c r="A95" s="95">
        <v>43466</v>
      </c>
      <c r="B95" s="439">
        <v>44683</v>
      </c>
      <c r="C95" s="439">
        <v>12239</v>
      </c>
      <c r="D95" s="439">
        <v>68438</v>
      </c>
      <c r="E95" s="439">
        <v>9061</v>
      </c>
      <c r="F95" s="439">
        <v>173162</v>
      </c>
      <c r="G95" s="439">
        <v>60583</v>
      </c>
      <c r="H95" s="439">
        <v>318535</v>
      </c>
      <c r="I95" s="439">
        <v>133</v>
      </c>
      <c r="J95" s="439">
        <v>412502</v>
      </c>
      <c r="K95" s="439">
        <v>60220</v>
      </c>
      <c r="L95" s="439">
        <v>20804</v>
      </c>
      <c r="M95" s="439">
        <v>11886</v>
      </c>
      <c r="N95" s="439">
        <v>2321</v>
      </c>
      <c r="O95" s="439">
        <v>4</v>
      </c>
      <c r="P95" s="439">
        <v>0</v>
      </c>
      <c r="Q95" s="440">
        <v>1194571</v>
      </c>
    </row>
    <row r="96" spans="1:17" ht="15.5" x14ac:dyDescent="0.25">
      <c r="A96" s="95">
        <v>43497</v>
      </c>
      <c r="B96" s="2">
        <v>0</v>
      </c>
      <c r="C96" s="2">
        <v>0</v>
      </c>
      <c r="D96" s="2">
        <v>0</v>
      </c>
      <c r="E96" s="2">
        <v>0</v>
      </c>
      <c r="F96" s="2">
        <v>0</v>
      </c>
      <c r="G96" s="2">
        <v>0</v>
      </c>
      <c r="H96" s="2">
        <v>0</v>
      </c>
      <c r="I96" s="2">
        <v>0</v>
      </c>
      <c r="J96" s="2">
        <v>0</v>
      </c>
      <c r="K96" s="2">
        <v>0</v>
      </c>
      <c r="L96" s="2">
        <v>0</v>
      </c>
      <c r="M96" s="2">
        <v>0</v>
      </c>
      <c r="N96" s="2">
        <v>0</v>
      </c>
      <c r="O96" s="2">
        <v>0</v>
      </c>
      <c r="P96" s="2">
        <v>0</v>
      </c>
      <c r="Q96" s="96">
        <v>0</v>
      </c>
    </row>
    <row r="97" spans="1:17" ht="15.5" x14ac:dyDescent="0.25">
      <c r="A97" s="95">
        <v>43525</v>
      </c>
      <c r="B97" s="2">
        <v>0</v>
      </c>
      <c r="C97" s="2">
        <v>0</v>
      </c>
      <c r="D97" s="2">
        <v>0</v>
      </c>
      <c r="E97" s="2">
        <v>0</v>
      </c>
      <c r="F97" s="2">
        <v>0</v>
      </c>
      <c r="G97" s="2">
        <v>0</v>
      </c>
      <c r="H97" s="2">
        <v>0</v>
      </c>
      <c r="I97" s="2">
        <v>0</v>
      </c>
      <c r="J97" s="2">
        <v>0</v>
      </c>
      <c r="K97" s="2">
        <v>0</v>
      </c>
      <c r="L97" s="2">
        <v>0</v>
      </c>
      <c r="M97" s="2">
        <v>0</v>
      </c>
      <c r="N97" s="2">
        <v>0</v>
      </c>
      <c r="O97" s="2">
        <v>0</v>
      </c>
      <c r="P97" s="2">
        <v>0</v>
      </c>
      <c r="Q97" s="96">
        <v>0</v>
      </c>
    </row>
    <row r="98" spans="1:17" ht="15.5" x14ac:dyDescent="0.25">
      <c r="A98" s="95">
        <v>43556</v>
      </c>
      <c r="B98" s="2">
        <v>0</v>
      </c>
      <c r="C98" s="2">
        <v>0</v>
      </c>
      <c r="D98" s="2">
        <v>0</v>
      </c>
      <c r="E98" s="2">
        <v>0</v>
      </c>
      <c r="F98" s="2">
        <v>0</v>
      </c>
      <c r="G98" s="2">
        <v>0</v>
      </c>
      <c r="H98" s="2">
        <v>0</v>
      </c>
      <c r="I98" s="2">
        <v>0</v>
      </c>
      <c r="J98" s="2">
        <v>0</v>
      </c>
      <c r="K98" s="2">
        <v>0</v>
      </c>
      <c r="L98" s="2">
        <v>0</v>
      </c>
      <c r="M98" s="2">
        <v>0</v>
      </c>
      <c r="N98" s="2">
        <v>0</v>
      </c>
      <c r="O98" s="2">
        <v>0</v>
      </c>
      <c r="P98" s="2">
        <v>0</v>
      </c>
      <c r="Q98" s="96">
        <v>0</v>
      </c>
    </row>
    <row r="99" spans="1:17" ht="15.5" x14ac:dyDescent="0.25">
      <c r="A99" s="95">
        <v>43586</v>
      </c>
      <c r="B99" s="2">
        <v>0</v>
      </c>
      <c r="C99" s="2">
        <v>0</v>
      </c>
      <c r="D99" s="2">
        <v>0</v>
      </c>
      <c r="E99" s="2">
        <v>0</v>
      </c>
      <c r="F99" s="2">
        <v>0</v>
      </c>
      <c r="G99" s="2">
        <v>0</v>
      </c>
      <c r="H99" s="2">
        <v>0</v>
      </c>
      <c r="I99" s="2">
        <v>0</v>
      </c>
      <c r="J99" s="2">
        <v>0</v>
      </c>
      <c r="K99" s="2">
        <v>0</v>
      </c>
      <c r="L99" s="2">
        <v>0</v>
      </c>
      <c r="M99" s="2">
        <v>0</v>
      </c>
      <c r="N99" s="2">
        <v>0</v>
      </c>
      <c r="O99" s="2">
        <v>0</v>
      </c>
      <c r="P99" s="2">
        <v>0</v>
      </c>
      <c r="Q99" s="96">
        <v>0</v>
      </c>
    </row>
    <row r="100" spans="1:17" ht="16" thickBot="1" x14ac:dyDescent="0.3">
      <c r="A100" s="132">
        <v>43617</v>
      </c>
      <c r="B100" s="133">
        <v>0</v>
      </c>
      <c r="C100" s="133">
        <v>0</v>
      </c>
      <c r="D100" s="133">
        <v>0</v>
      </c>
      <c r="E100" s="133">
        <v>0</v>
      </c>
      <c r="F100" s="133">
        <v>0</v>
      </c>
      <c r="G100" s="133">
        <v>0</v>
      </c>
      <c r="H100" s="133">
        <v>0</v>
      </c>
      <c r="I100" s="133">
        <v>0</v>
      </c>
      <c r="J100" s="133">
        <v>0</v>
      </c>
      <c r="K100" s="133">
        <v>0</v>
      </c>
      <c r="L100" s="133">
        <v>0</v>
      </c>
      <c r="M100" s="133">
        <v>0</v>
      </c>
      <c r="N100" s="133">
        <v>0</v>
      </c>
      <c r="O100" s="133">
        <v>0</v>
      </c>
      <c r="P100" s="133">
        <v>0</v>
      </c>
      <c r="Q100" s="134">
        <v>0</v>
      </c>
    </row>
    <row r="101" spans="1:17" ht="16" thickTop="1" thickBot="1" x14ac:dyDescent="0.35">
      <c r="A101" s="103" t="s">
        <v>284</v>
      </c>
      <c r="B101" s="4">
        <v>44175</v>
      </c>
      <c r="C101" s="4">
        <v>12132</v>
      </c>
      <c r="D101" s="4">
        <v>68348</v>
      </c>
      <c r="E101" s="4">
        <v>8652</v>
      </c>
      <c r="F101" s="4">
        <v>177347</v>
      </c>
      <c r="G101" s="4">
        <v>65097</v>
      </c>
      <c r="H101" s="4">
        <v>327525</v>
      </c>
      <c r="I101" s="4">
        <v>141</v>
      </c>
      <c r="J101" s="4">
        <v>419092</v>
      </c>
      <c r="K101" s="4">
        <v>59732</v>
      </c>
      <c r="L101" s="4">
        <v>20965</v>
      </c>
      <c r="M101" s="4">
        <v>12023</v>
      </c>
      <c r="N101" s="4">
        <v>2270</v>
      </c>
      <c r="O101" s="4">
        <v>4</v>
      </c>
      <c r="P101" s="4">
        <v>0</v>
      </c>
      <c r="Q101" s="104">
        <v>1217503</v>
      </c>
    </row>
    <row r="102" spans="1:17" ht="13" hidden="1" thickBot="1" x14ac:dyDescent="0.3">
      <c r="A102" s="286"/>
      <c r="B102" s="151"/>
      <c r="C102" s="151"/>
      <c r="D102" s="151"/>
      <c r="E102" s="151"/>
      <c r="F102" s="151"/>
      <c r="G102" s="151"/>
      <c r="H102" s="151"/>
      <c r="I102" s="151"/>
      <c r="J102" s="151"/>
      <c r="K102" s="151"/>
      <c r="L102" s="151"/>
      <c r="M102" s="151"/>
      <c r="N102" s="151"/>
      <c r="O102" s="151"/>
      <c r="P102" s="151"/>
      <c r="Q102" s="287"/>
    </row>
    <row r="103" spans="1:17" ht="13" hidden="1" thickBot="1" x14ac:dyDescent="0.3">
      <c r="A103" s="286"/>
      <c r="B103" s="151"/>
      <c r="C103" s="151"/>
      <c r="D103" s="151"/>
      <c r="E103" s="151"/>
      <c r="F103" s="151"/>
      <c r="G103" s="151"/>
      <c r="H103" s="151"/>
      <c r="I103" s="151"/>
      <c r="J103" s="151"/>
      <c r="K103" s="151"/>
      <c r="L103" s="151"/>
      <c r="M103" s="151"/>
      <c r="N103" s="151"/>
      <c r="O103" s="151"/>
      <c r="P103" s="151"/>
      <c r="Q103" s="287"/>
    </row>
    <row r="104" spans="1:17" ht="13" hidden="1" thickBot="1" x14ac:dyDescent="0.3">
      <c r="A104" s="286"/>
      <c r="B104" s="151"/>
      <c r="C104" s="151"/>
      <c r="D104" s="151"/>
      <c r="E104" s="151"/>
      <c r="F104" s="151"/>
      <c r="G104" s="151"/>
      <c r="H104" s="151"/>
      <c r="I104" s="151"/>
      <c r="J104" s="151"/>
      <c r="K104" s="151"/>
      <c r="L104" s="151"/>
      <c r="M104" s="151"/>
      <c r="N104" s="151"/>
      <c r="O104" s="151"/>
      <c r="P104" s="151"/>
      <c r="Q104" s="287"/>
    </row>
    <row r="105" spans="1:17" ht="13" hidden="1" thickBot="1" x14ac:dyDescent="0.3">
      <c r="A105" s="286"/>
      <c r="B105" s="151"/>
      <c r="C105" s="151"/>
      <c r="D105" s="151"/>
      <c r="E105" s="151"/>
      <c r="F105" s="151"/>
      <c r="G105" s="151"/>
      <c r="H105" s="151"/>
      <c r="I105" s="151"/>
      <c r="J105" s="151"/>
      <c r="K105" s="151"/>
      <c r="L105" s="151"/>
      <c r="M105" s="151"/>
      <c r="N105" s="151"/>
      <c r="O105" s="151"/>
      <c r="P105" s="151"/>
      <c r="Q105" s="287"/>
    </row>
    <row r="106" spans="1:17" ht="13" hidden="1" thickBot="1" x14ac:dyDescent="0.3">
      <c r="A106" s="286"/>
      <c r="B106" s="151"/>
      <c r="C106" s="151"/>
      <c r="D106" s="151"/>
      <c r="E106" s="151"/>
      <c r="F106" s="151"/>
      <c r="G106" s="151"/>
      <c r="H106" s="151"/>
      <c r="I106" s="151"/>
      <c r="J106" s="151"/>
      <c r="K106" s="151"/>
      <c r="L106" s="151"/>
      <c r="M106" s="151"/>
      <c r="N106" s="151"/>
      <c r="O106" s="151"/>
      <c r="P106" s="151"/>
      <c r="Q106" s="287"/>
    </row>
    <row r="107" spans="1:17" ht="13" hidden="1" thickBot="1" x14ac:dyDescent="0.3">
      <c r="A107" s="286"/>
      <c r="B107" s="151"/>
      <c r="C107" s="151"/>
      <c r="D107" s="151"/>
      <c r="E107" s="151"/>
      <c r="F107" s="151"/>
      <c r="G107" s="151"/>
      <c r="H107" s="151"/>
      <c r="I107" s="151"/>
      <c r="J107" s="151"/>
      <c r="K107" s="151"/>
      <c r="L107" s="151"/>
      <c r="M107" s="151"/>
      <c r="N107" s="151"/>
      <c r="O107" s="151"/>
      <c r="P107" s="151"/>
      <c r="Q107" s="287"/>
    </row>
    <row r="108" spans="1:17" ht="13" hidden="1" thickBot="1" x14ac:dyDescent="0.3">
      <c r="A108" s="286"/>
      <c r="B108" s="151"/>
      <c r="C108" s="151"/>
      <c r="D108" s="151"/>
      <c r="E108" s="151"/>
      <c r="F108" s="151"/>
      <c r="G108" s="151"/>
      <c r="H108" s="151"/>
      <c r="I108" s="151"/>
      <c r="J108" s="151"/>
      <c r="K108" s="151"/>
      <c r="L108" s="151"/>
      <c r="M108" s="151"/>
      <c r="N108" s="151"/>
      <c r="O108" s="151"/>
      <c r="P108" s="151"/>
      <c r="Q108" s="287"/>
    </row>
    <row r="109" spans="1:17" ht="13" hidden="1" thickBot="1" x14ac:dyDescent="0.3">
      <c r="A109" s="286"/>
      <c r="B109" s="151"/>
      <c r="C109" s="151"/>
      <c r="D109" s="151"/>
      <c r="E109" s="151"/>
      <c r="F109" s="151"/>
      <c r="G109" s="151"/>
      <c r="H109" s="151"/>
      <c r="I109" s="151"/>
      <c r="J109" s="151"/>
      <c r="K109" s="151"/>
      <c r="L109" s="151"/>
      <c r="M109" s="151"/>
      <c r="N109" s="151"/>
      <c r="O109" s="151"/>
      <c r="P109" s="151"/>
      <c r="Q109" s="287"/>
    </row>
    <row r="110" spans="1:17" ht="13" hidden="1" thickBot="1" x14ac:dyDescent="0.3">
      <c r="A110" s="286"/>
      <c r="B110" s="151"/>
      <c r="C110" s="151"/>
      <c r="D110" s="151"/>
      <c r="E110" s="151"/>
      <c r="F110" s="151"/>
      <c r="G110" s="151"/>
      <c r="H110" s="151"/>
      <c r="I110" s="151"/>
      <c r="J110" s="151"/>
      <c r="K110" s="151"/>
      <c r="L110" s="151"/>
      <c r="M110" s="151"/>
      <c r="N110" s="151"/>
      <c r="O110" s="151"/>
      <c r="P110" s="151"/>
      <c r="Q110" s="287"/>
    </row>
    <row r="111" spans="1:17" ht="13" hidden="1" thickBot="1" x14ac:dyDescent="0.3">
      <c r="A111" s="286"/>
      <c r="B111" s="151"/>
      <c r="C111" s="151"/>
      <c r="D111" s="151"/>
      <c r="E111" s="151"/>
      <c r="F111" s="151"/>
      <c r="G111" s="151"/>
      <c r="H111" s="151"/>
      <c r="I111" s="151"/>
      <c r="J111" s="151"/>
      <c r="K111" s="151"/>
      <c r="L111" s="151"/>
      <c r="M111" s="151"/>
      <c r="N111" s="151"/>
      <c r="O111" s="151"/>
      <c r="P111" s="151"/>
      <c r="Q111" s="287"/>
    </row>
    <row r="112" spans="1:17" ht="13" hidden="1" thickBot="1" x14ac:dyDescent="0.3">
      <c r="A112" s="286"/>
      <c r="B112" s="151"/>
      <c r="C112" s="151"/>
      <c r="D112" s="151"/>
      <c r="E112" s="151"/>
      <c r="F112" s="151"/>
      <c r="G112" s="151"/>
      <c r="H112" s="151"/>
      <c r="I112" s="151"/>
      <c r="J112" s="151"/>
      <c r="K112" s="151"/>
      <c r="L112" s="151"/>
      <c r="M112" s="151"/>
      <c r="N112" s="151"/>
      <c r="O112" s="151"/>
      <c r="P112" s="151"/>
      <c r="Q112" s="287"/>
    </row>
    <row r="113" spans="1:18" ht="13" hidden="1" thickBot="1" x14ac:dyDescent="0.3">
      <c r="A113" s="286"/>
      <c r="B113" s="151"/>
      <c r="C113" s="151"/>
      <c r="D113" s="151"/>
      <c r="E113" s="151"/>
      <c r="F113" s="151"/>
      <c r="G113" s="151"/>
      <c r="H113" s="151"/>
      <c r="I113" s="151"/>
      <c r="J113" s="151"/>
      <c r="K113" s="151"/>
      <c r="L113" s="151"/>
      <c r="M113" s="151"/>
      <c r="N113" s="151"/>
      <c r="O113" s="151"/>
      <c r="P113" s="151"/>
      <c r="Q113" s="287"/>
    </row>
    <row r="114" spans="1:18" ht="13" hidden="1" thickBot="1" x14ac:dyDescent="0.3">
      <c r="A114" s="286"/>
      <c r="B114" s="151"/>
      <c r="C114" s="151"/>
      <c r="D114" s="151"/>
      <c r="E114" s="151"/>
      <c r="F114" s="151"/>
      <c r="G114" s="151"/>
      <c r="H114" s="151"/>
      <c r="I114" s="151"/>
      <c r="J114" s="151"/>
      <c r="K114" s="151"/>
      <c r="L114" s="151"/>
      <c r="M114" s="151"/>
      <c r="N114" s="151"/>
      <c r="O114" s="151"/>
      <c r="P114" s="151"/>
      <c r="Q114" s="287"/>
    </row>
    <row r="115" spans="1:18" ht="13" hidden="1" thickBot="1" x14ac:dyDescent="0.3">
      <c r="A115" s="286"/>
      <c r="B115" s="151"/>
      <c r="C115" s="151"/>
      <c r="D115" s="151"/>
      <c r="E115" s="151"/>
      <c r="F115" s="151"/>
      <c r="G115" s="151"/>
      <c r="H115" s="151"/>
      <c r="I115" s="151"/>
      <c r="J115" s="151"/>
      <c r="K115" s="151"/>
      <c r="L115" s="151"/>
      <c r="M115" s="151"/>
      <c r="N115" s="151"/>
      <c r="O115" s="151"/>
      <c r="P115" s="151"/>
      <c r="Q115" s="287"/>
    </row>
    <row r="116" spans="1:18" ht="13" x14ac:dyDescent="0.25">
      <c r="A116" s="541" t="s">
        <v>24</v>
      </c>
      <c r="B116" s="542"/>
      <c r="C116" s="542"/>
      <c r="D116" s="542"/>
      <c r="E116" s="542"/>
      <c r="F116" s="542"/>
      <c r="G116" s="542"/>
      <c r="H116" s="542"/>
      <c r="I116" s="542"/>
      <c r="J116" s="542"/>
      <c r="K116" s="542"/>
      <c r="L116" s="542"/>
      <c r="M116" s="542"/>
      <c r="N116" s="542"/>
      <c r="O116" s="542"/>
      <c r="P116" s="542"/>
      <c r="Q116" s="543"/>
    </row>
    <row r="117" spans="1:18" ht="15.75" customHeight="1" x14ac:dyDescent="0.25">
      <c r="A117" s="532" t="s">
        <v>256</v>
      </c>
      <c r="B117" s="533"/>
      <c r="C117" s="533"/>
      <c r="D117" s="533"/>
      <c r="E117" s="533"/>
      <c r="F117" s="533"/>
      <c r="G117" s="533"/>
      <c r="H117" s="533"/>
      <c r="I117" s="533"/>
      <c r="J117" s="533"/>
      <c r="K117" s="533"/>
      <c r="L117" s="533"/>
      <c r="M117" s="533"/>
      <c r="N117" s="533"/>
      <c r="O117" s="533"/>
      <c r="P117" s="533"/>
      <c r="Q117" s="534"/>
    </row>
    <row r="118" spans="1:18" ht="13" x14ac:dyDescent="0.25">
      <c r="A118" s="529" t="s">
        <v>326</v>
      </c>
      <c r="B118" s="530"/>
      <c r="C118" s="530"/>
      <c r="D118" s="530"/>
      <c r="E118" s="530"/>
      <c r="F118" s="530"/>
      <c r="G118" s="530"/>
      <c r="H118" s="530"/>
      <c r="I118" s="530"/>
      <c r="J118" s="530"/>
      <c r="K118" s="530"/>
      <c r="L118" s="530"/>
      <c r="M118" s="530"/>
      <c r="N118" s="530"/>
      <c r="O118" s="530"/>
      <c r="P118" s="530"/>
      <c r="Q118" s="531"/>
    </row>
    <row r="119" spans="1:18" ht="13" x14ac:dyDescent="0.25">
      <c r="A119" s="544" t="s">
        <v>327</v>
      </c>
      <c r="B119" s="545"/>
      <c r="C119" s="545"/>
      <c r="D119" s="545"/>
      <c r="E119" s="545"/>
      <c r="F119" s="545"/>
      <c r="G119" s="545"/>
      <c r="H119" s="545"/>
      <c r="I119" s="545"/>
      <c r="J119" s="545"/>
      <c r="K119" s="545"/>
      <c r="L119" s="545"/>
      <c r="M119" s="545"/>
      <c r="N119" s="545"/>
      <c r="O119" s="545"/>
      <c r="P119" s="545"/>
      <c r="Q119" s="546"/>
    </row>
    <row r="120" spans="1:18" ht="13" x14ac:dyDescent="0.25">
      <c r="A120" s="532" t="s">
        <v>328</v>
      </c>
      <c r="B120" s="533"/>
      <c r="C120" s="533"/>
      <c r="D120" s="533"/>
      <c r="E120" s="533"/>
      <c r="F120" s="533"/>
      <c r="G120" s="533"/>
      <c r="H120" s="533"/>
      <c r="I120" s="533"/>
      <c r="J120" s="533"/>
      <c r="K120" s="533"/>
      <c r="L120" s="533"/>
      <c r="M120" s="533"/>
      <c r="N120" s="533"/>
      <c r="O120" s="533"/>
      <c r="P120" s="533"/>
      <c r="Q120" s="534"/>
    </row>
    <row r="121" spans="1:18" ht="26.25" customHeight="1" x14ac:dyDescent="0.25">
      <c r="A121" s="529" t="s">
        <v>339</v>
      </c>
      <c r="B121" s="530"/>
      <c r="C121" s="530"/>
      <c r="D121" s="530"/>
      <c r="E121" s="530"/>
      <c r="F121" s="530"/>
      <c r="G121" s="530"/>
      <c r="H121" s="530"/>
      <c r="I121" s="530"/>
      <c r="J121" s="530"/>
      <c r="K121" s="530"/>
      <c r="L121" s="530"/>
      <c r="M121" s="530"/>
      <c r="N121" s="530"/>
      <c r="O121" s="530"/>
      <c r="P121" s="530"/>
      <c r="Q121" s="531"/>
      <c r="R121" s="320" t="s">
        <v>264</v>
      </c>
    </row>
    <row r="122" spans="1:18" ht="25.5" thickBot="1" x14ac:dyDescent="0.3">
      <c r="A122" s="535" t="s">
        <v>329</v>
      </c>
      <c r="B122" s="536"/>
      <c r="C122" s="536"/>
      <c r="D122" s="536"/>
      <c r="E122" s="536"/>
      <c r="F122" s="536"/>
      <c r="G122" s="536"/>
      <c r="H122" s="536"/>
      <c r="I122" s="536"/>
      <c r="J122" s="536"/>
      <c r="K122" s="536"/>
      <c r="L122" s="536"/>
      <c r="M122" s="536"/>
      <c r="N122" s="536"/>
      <c r="O122" s="536"/>
      <c r="P122" s="536"/>
      <c r="Q122" s="537"/>
      <c r="R122" s="320" t="s">
        <v>264</v>
      </c>
    </row>
  </sheetData>
  <mergeCells count="8">
    <mergeCell ref="A121:Q121"/>
    <mergeCell ref="A120:Q120"/>
    <mergeCell ref="A122:Q122"/>
    <mergeCell ref="A1:Q1"/>
    <mergeCell ref="A116:Q116"/>
    <mergeCell ref="A117:Q117"/>
    <mergeCell ref="A118:Q118"/>
    <mergeCell ref="A119:Q119"/>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B1:R94"/>
  <sheetViews>
    <sheetView view="pageBreakPreview" zoomScaleNormal="100" zoomScaleSheetLayoutView="100" workbookViewId="0">
      <selection activeCell="F18" sqref="F18"/>
    </sheetView>
  </sheetViews>
  <sheetFormatPr defaultRowHeight="12.5" x14ac:dyDescent="0.25"/>
  <cols>
    <col min="2" max="2" width="9.26953125" bestFit="1" customWidth="1"/>
    <col min="3" max="3" width="30.1796875" bestFit="1" customWidth="1"/>
    <col min="4" max="15" width="10.7265625" customWidth="1"/>
    <col min="16" max="16" width="13.453125" customWidth="1"/>
    <col min="17" max="17" width="11.453125" bestFit="1" customWidth="1"/>
  </cols>
  <sheetData>
    <row r="1" spans="2:16" ht="13" thickBot="1" x14ac:dyDescent="0.3"/>
    <row r="2" spans="2:16" ht="15.5" thickBot="1" x14ac:dyDescent="0.35">
      <c r="B2" s="547" t="s">
        <v>321</v>
      </c>
      <c r="C2" s="548"/>
      <c r="D2" s="548"/>
      <c r="E2" s="548"/>
      <c r="F2" s="548"/>
      <c r="G2" s="548"/>
      <c r="H2" s="548"/>
      <c r="I2" s="548"/>
      <c r="J2" s="548"/>
      <c r="K2" s="548"/>
      <c r="L2" s="548"/>
      <c r="M2" s="548"/>
      <c r="N2" s="548"/>
      <c r="O2" s="548"/>
      <c r="P2" s="549"/>
    </row>
    <row r="3" spans="2:16" ht="60.5" thickBot="1" x14ac:dyDescent="0.3">
      <c r="B3" s="61" t="s">
        <v>310</v>
      </c>
      <c r="C3" s="61" t="s">
        <v>325</v>
      </c>
      <c r="D3" s="314">
        <v>43282</v>
      </c>
      <c r="E3" s="314">
        <v>43313</v>
      </c>
      <c r="F3" s="314">
        <v>43344</v>
      </c>
      <c r="G3" s="314">
        <v>43374</v>
      </c>
      <c r="H3" s="314">
        <v>43405</v>
      </c>
      <c r="I3" s="314">
        <v>43435</v>
      </c>
      <c r="J3" s="314">
        <v>43466</v>
      </c>
      <c r="K3" s="314">
        <v>43497</v>
      </c>
      <c r="L3" s="314">
        <v>43525</v>
      </c>
      <c r="M3" s="314">
        <v>43556</v>
      </c>
      <c r="N3" s="314">
        <v>43586</v>
      </c>
      <c r="O3" s="315">
        <v>43617</v>
      </c>
      <c r="P3" s="257" t="s">
        <v>287</v>
      </c>
    </row>
    <row r="4" spans="2:16" ht="15.5" x14ac:dyDescent="0.35">
      <c r="B4" s="550" t="s">
        <v>288</v>
      </c>
      <c r="C4" s="152" t="s">
        <v>158</v>
      </c>
      <c r="D4" s="155">
        <v>3283</v>
      </c>
      <c r="E4" s="155">
        <v>3291</v>
      </c>
      <c r="F4" s="155">
        <v>3285</v>
      </c>
      <c r="G4" s="155">
        <v>3234</v>
      </c>
      <c r="H4" s="155">
        <v>3187</v>
      </c>
      <c r="I4" s="155">
        <v>3150</v>
      </c>
      <c r="J4" s="155">
        <v>3170</v>
      </c>
      <c r="K4" s="441">
        <v>0</v>
      </c>
      <c r="L4" s="441">
        <v>0</v>
      </c>
      <c r="M4" s="441">
        <v>0</v>
      </c>
      <c r="N4" s="441">
        <v>0</v>
      </c>
      <c r="O4" s="442">
        <v>0</v>
      </c>
      <c r="P4" s="156">
        <v>3229</v>
      </c>
    </row>
    <row r="5" spans="2:16" ht="15.5" x14ac:dyDescent="0.35">
      <c r="B5" s="551"/>
      <c r="C5" s="153" t="s">
        <v>170</v>
      </c>
      <c r="D5" s="24">
        <v>9274</v>
      </c>
      <c r="E5" s="24">
        <v>9266</v>
      </c>
      <c r="F5" s="24">
        <v>9366</v>
      </c>
      <c r="G5" s="24">
        <v>9201</v>
      </c>
      <c r="H5" s="24">
        <v>9099</v>
      </c>
      <c r="I5" s="24">
        <v>9072</v>
      </c>
      <c r="J5" s="24">
        <v>9019</v>
      </c>
      <c r="K5" s="443">
        <v>0</v>
      </c>
      <c r="L5" s="443">
        <v>0</v>
      </c>
      <c r="M5" s="443">
        <v>0</v>
      </c>
      <c r="N5" s="443">
        <v>0</v>
      </c>
      <c r="O5" s="444">
        <v>0</v>
      </c>
      <c r="P5" s="157">
        <v>9185</v>
      </c>
    </row>
    <row r="6" spans="2:16" ht="15.5" x14ac:dyDescent="0.35">
      <c r="B6" s="551"/>
      <c r="C6" s="153" t="s">
        <v>172</v>
      </c>
      <c r="D6" s="24">
        <v>595</v>
      </c>
      <c r="E6" s="24">
        <v>602</v>
      </c>
      <c r="F6" s="24">
        <v>601</v>
      </c>
      <c r="G6" s="24">
        <v>609</v>
      </c>
      <c r="H6" s="24">
        <v>613</v>
      </c>
      <c r="I6" s="24">
        <v>605</v>
      </c>
      <c r="J6" s="24">
        <v>592</v>
      </c>
      <c r="K6" s="443">
        <v>0</v>
      </c>
      <c r="L6" s="443">
        <v>0</v>
      </c>
      <c r="M6" s="443">
        <v>0</v>
      </c>
      <c r="N6" s="443">
        <v>0</v>
      </c>
      <c r="O6" s="444">
        <v>0</v>
      </c>
      <c r="P6" s="157">
        <v>602</v>
      </c>
    </row>
    <row r="7" spans="2:16" ht="15.5" x14ac:dyDescent="0.35">
      <c r="B7" s="551"/>
      <c r="C7" s="153" t="s">
        <v>174</v>
      </c>
      <c r="D7" s="24">
        <v>5781</v>
      </c>
      <c r="E7" s="24">
        <v>5785</v>
      </c>
      <c r="F7" s="24">
        <v>5773</v>
      </c>
      <c r="G7" s="24">
        <v>5700</v>
      </c>
      <c r="H7" s="24">
        <v>5577</v>
      </c>
      <c r="I7" s="24">
        <v>5508</v>
      </c>
      <c r="J7" s="24">
        <v>5533</v>
      </c>
      <c r="K7" s="443">
        <v>0</v>
      </c>
      <c r="L7" s="443">
        <v>0</v>
      </c>
      <c r="M7" s="443">
        <v>0</v>
      </c>
      <c r="N7" s="443">
        <v>0</v>
      </c>
      <c r="O7" s="444">
        <v>0</v>
      </c>
      <c r="P7" s="157">
        <v>5665</v>
      </c>
    </row>
    <row r="8" spans="2:16" ht="15.5" x14ac:dyDescent="0.35">
      <c r="B8" s="551"/>
      <c r="C8" s="153" t="s">
        <v>178</v>
      </c>
      <c r="D8" s="24">
        <v>11931</v>
      </c>
      <c r="E8" s="24">
        <v>11969</v>
      </c>
      <c r="F8" s="24">
        <v>11923</v>
      </c>
      <c r="G8" s="24">
        <v>11778</v>
      </c>
      <c r="H8" s="24">
        <v>11641</v>
      </c>
      <c r="I8" s="24">
        <v>11608</v>
      </c>
      <c r="J8" s="24">
        <v>11621</v>
      </c>
      <c r="K8" s="443">
        <v>0</v>
      </c>
      <c r="L8" s="443">
        <v>0</v>
      </c>
      <c r="M8" s="443">
        <v>0</v>
      </c>
      <c r="N8" s="443">
        <v>0</v>
      </c>
      <c r="O8" s="444">
        <v>0</v>
      </c>
      <c r="P8" s="157">
        <v>11782</v>
      </c>
    </row>
    <row r="9" spans="2:16" ht="15.5" x14ac:dyDescent="0.35">
      <c r="B9" s="551"/>
      <c r="C9" s="153" t="s">
        <v>180</v>
      </c>
      <c r="D9" s="24">
        <v>1688</v>
      </c>
      <c r="E9" s="24">
        <v>1661</v>
      </c>
      <c r="F9" s="24">
        <v>1651</v>
      </c>
      <c r="G9" s="24">
        <v>1629</v>
      </c>
      <c r="H9" s="24">
        <v>1584</v>
      </c>
      <c r="I9" s="24">
        <v>1520</v>
      </c>
      <c r="J9" s="24">
        <v>1509</v>
      </c>
      <c r="K9" s="443">
        <v>0</v>
      </c>
      <c r="L9" s="443">
        <v>0</v>
      </c>
      <c r="M9" s="443">
        <v>0</v>
      </c>
      <c r="N9" s="443">
        <v>0</v>
      </c>
      <c r="O9" s="444">
        <v>0</v>
      </c>
      <c r="P9" s="157">
        <v>1606</v>
      </c>
    </row>
    <row r="10" spans="2:16" ht="15.5" x14ac:dyDescent="0.35">
      <c r="B10" s="551"/>
      <c r="C10" s="153" t="s">
        <v>181</v>
      </c>
      <c r="D10" s="24">
        <v>2992</v>
      </c>
      <c r="E10" s="24">
        <v>2993</v>
      </c>
      <c r="F10" s="24">
        <v>3041</v>
      </c>
      <c r="G10" s="24">
        <v>2935</v>
      </c>
      <c r="H10" s="24">
        <v>2894</v>
      </c>
      <c r="I10" s="24">
        <v>2880</v>
      </c>
      <c r="J10" s="24">
        <v>2878</v>
      </c>
      <c r="K10" s="443">
        <v>0</v>
      </c>
      <c r="L10" s="443">
        <v>0</v>
      </c>
      <c r="M10" s="443">
        <v>0</v>
      </c>
      <c r="N10" s="443">
        <v>0</v>
      </c>
      <c r="O10" s="444">
        <v>0</v>
      </c>
      <c r="P10" s="157">
        <v>2945</v>
      </c>
    </row>
    <row r="11" spans="2:16" ht="15.5" x14ac:dyDescent="0.35">
      <c r="B11" s="551"/>
      <c r="C11" s="153" t="s">
        <v>182</v>
      </c>
      <c r="D11" s="24">
        <v>149</v>
      </c>
      <c r="E11" s="24">
        <v>152</v>
      </c>
      <c r="F11" s="24">
        <v>153</v>
      </c>
      <c r="G11" s="24">
        <v>149</v>
      </c>
      <c r="H11" s="24">
        <v>150</v>
      </c>
      <c r="I11" s="24">
        <v>144</v>
      </c>
      <c r="J11" s="24">
        <v>138</v>
      </c>
      <c r="K11" s="443">
        <v>0</v>
      </c>
      <c r="L11" s="443">
        <v>0</v>
      </c>
      <c r="M11" s="443">
        <v>0</v>
      </c>
      <c r="N11" s="443">
        <v>0</v>
      </c>
      <c r="O11" s="444">
        <v>0</v>
      </c>
      <c r="P11" s="157">
        <v>148</v>
      </c>
    </row>
    <row r="12" spans="2:16" ht="15.5" x14ac:dyDescent="0.35">
      <c r="B12" s="551"/>
      <c r="C12" s="153" t="s">
        <v>184</v>
      </c>
      <c r="D12" s="24">
        <v>256</v>
      </c>
      <c r="E12" s="24">
        <v>259</v>
      </c>
      <c r="F12" s="24">
        <v>260</v>
      </c>
      <c r="G12" s="24">
        <v>256</v>
      </c>
      <c r="H12" s="24">
        <v>248</v>
      </c>
      <c r="I12" s="24">
        <v>246</v>
      </c>
      <c r="J12" s="24">
        <v>234</v>
      </c>
      <c r="K12" s="443">
        <v>0</v>
      </c>
      <c r="L12" s="443">
        <v>0</v>
      </c>
      <c r="M12" s="443">
        <v>0</v>
      </c>
      <c r="N12" s="443">
        <v>0</v>
      </c>
      <c r="O12" s="444">
        <v>0</v>
      </c>
      <c r="P12" s="157">
        <v>251</v>
      </c>
    </row>
    <row r="13" spans="2:16" ht="15.5" x14ac:dyDescent="0.35">
      <c r="B13" s="551"/>
      <c r="C13" s="153" t="s">
        <v>188</v>
      </c>
      <c r="D13" s="24">
        <v>11217</v>
      </c>
      <c r="E13" s="24">
        <v>11234</v>
      </c>
      <c r="F13" s="24">
        <v>11264</v>
      </c>
      <c r="G13" s="24">
        <v>11227</v>
      </c>
      <c r="H13" s="24">
        <v>11187</v>
      </c>
      <c r="I13" s="24">
        <v>10990</v>
      </c>
      <c r="J13" s="24">
        <v>11129</v>
      </c>
      <c r="K13" s="443">
        <v>0</v>
      </c>
      <c r="L13" s="443">
        <v>0</v>
      </c>
      <c r="M13" s="443">
        <v>0</v>
      </c>
      <c r="N13" s="443">
        <v>0</v>
      </c>
      <c r="O13" s="444">
        <v>0</v>
      </c>
      <c r="P13" s="157">
        <v>11178</v>
      </c>
    </row>
    <row r="14" spans="2:16" ht="15.5" x14ac:dyDescent="0.35">
      <c r="B14" s="551"/>
      <c r="C14" s="153" t="s">
        <v>190</v>
      </c>
      <c r="D14" s="24">
        <v>50938</v>
      </c>
      <c r="E14" s="24">
        <v>51031</v>
      </c>
      <c r="F14" s="24">
        <v>51912</v>
      </c>
      <c r="G14" s="24">
        <v>51163</v>
      </c>
      <c r="H14" s="24">
        <v>50317</v>
      </c>
      <c r="I14" s="24">
        <v>50555</v>
      </c>
      <c r="J14" s="24">
        <v>50702</v>
      </c>
      <c r="K14" s="443">
        <v>0</v>
      </c>
      <c r="L14" s="443">
        <v>0</v>
      </c>
      <c r="M14" s="443">
        <v>0</v>
      </c>
      <c r="N14" s="443">
        <v>0</v>
      </c>
      <c r="O14" s="444">
        <v>0</v>
      </c>
      <c r="P14" s="157">
        <v>50945</v>
      </c>
    </row>
    <row r="15" spans="2:16" ht="15.5" x14ac:dyDescent="0.35">
      <c r="B15" s="551"/>
      <c r="C15" s="153" t="s">
        <v>194</v>
      </c>
      <c r="D15" s="24">
        <v>41820</v>
      </c>
      <c r="E15" s="24">
        <v>41858</v>
      </c>
      <c r="F15" s="24">
        <v>41986</v>
      </c>
      <c r="G15" s="24">
        <v>41294</v>
      </c>
      <c r="H15" s="24">
        <v>40738</v>
      </c>
      <c r="I15" s="24">
        <v>40700</v>
      </c>
      <c r="J15" s="24">
        <v>40582</v>
      </c>
      <c r="K15" s="443">
        <v>0</v>
      </c>
      <c r="L15" s="443">
        <v>0</v>
      </c>
      <c r="M15" s="443">
        <v>0</v>
      </c>
      <c r="N15" s="443">
        <v>0</v>
      </c>
      <c r="O15" s="444">
        <v>0</v>
      </c>
      <c r="P15" s="157">
        <v>41283</v>
      </c>
    </row>
    <row r="16" spans="2:16" ht="15.5" x14ac:dyDescent="0.35">
      <c r="B16" s="551"/>
      <c r="C16" s="153" t="s">
        <v>196</v>
      </c>
      <c r="D16" s="24">
        <v>3438</v>
      </c>
      <c r="E16" s="24">
        <v>3451</v>
      </c>
      <c r="F16" s="24">
        <v>3404</v>
      </c>
      <c r="G16" s="24">
        <v>3387</v>
      </c>
      <c r="H16" s="24">
        <v>3420</v>
      </c>
      <c r="I16" s="24">
        <v>3452</v>
      </c>
      <c r="J16" s="24">
        <v>3416</v>
      </c>
      <c r="K16" s="443">
        <v>0</v>
      </c>
      <c r="L16" s="443">
        <v>0</v>
      </c>
      <c r="M16" s="443">
        <v>0</v>
      </c>
      <c r="N16" s="443">
        <v>0</v>
      </c>
      <c r="O16" s="444">
        <v>0</v>
      </c>
      <c r="P16" s="157">
        <v>3424</v>
      </c>
    </row>
    <row r="17" spans="2:16" ht="15.5" x14ac:dyDescent="0.35">
      <c r="B17" s="551"/>
      <c r="C17" s="153" t="s">
        <v>197</v>
      </c>
      <c r="D17" s="24">
        <v>8958</v>
      </c>
      <c r="E17" s="24">
        <v>8979</v>
      </c>
      <c r="F17" s="24">
        <v>9146</v>
      </c>
      <c r="G17" s="24">
        <v>9057</v>
      </c>
      <c r="H17" s="24">
        <v>9026</v>
      </c>
      <c r="I17" s="24">
        <v>8973</v>
      </c>
      <c r="J17" s="24">
        <v>8992</v>
      </c>
      <c r="K17" s="443">
        <v>0</v>
      </c>
      <c r="L17" s="443">
        <v>0</v>
      </c>
      <c r="M17" s="443">
        <v>0</v>
      </c>
      <c r="N17" s="443">
        <v>0</v>
      </c>
      <c r="O17" s="444">
        <v>0</v>
      </c>
      <c r="P17" s="157">
        <v>9019</v>
      </c>
    </row>
    <row r="18" spans="2:16" ht="15.5" x14ac:dyDescent="0.35">
      <c r="B18" s="551"/>
      <c r="C18" s="153" t="s">
        <v>198</v>
      </c>
      <c r="D18" s="24">
        <v>11441</v>
      </c>
      <c r="E18" s="24">
        <v>11373</v>
      </c>
      <c r="F18" s="24">
        <v>11350</v>
      </c>
      <c r="G18" s="24">
        <v>11070</v>
      </c>
      <c r="H18" s="24">
        <v>10938</v>
      </c>
      <c r="I18" s="24">
        <v>10959</v>
      </c>
      <c r="J18" s="24">
        <v>10944</v>
      </c>
      <c r="K18" s="443">
        <v>0</v>
      </c>
      <c r="L18" s="443">
        <v>0</v>
      </c>
      <c r="M18" s="443">
        <v>0</v>
      </c>
      <c r="N18" s="443">
        <v>0</v>
      </c>
      <c r="O18" s="444">
        <v>0</v>
      </c>
      <c r="P18" s="157">
        <v>11154</v>
      </c>
    </row>
    <row r="19" spans="2:16" ht="15.5" x14ac:dyDescent="0.35">
      <c r="B19" s="551"/>
      <c r="C19" s="153" t="s">
        <v>201</v>
      </c>
      <c r="D19" s="24">
        <v>682</v>
      </c>
      <c r="E19" s="24">
        <v>661</v>
      </c>
      <c r="F19" s="24">
        <v>654</v>
      </c>
      <c r="G19" s="24">
        <v>640</v>
      </c>
      <c r="H19" s="24">
        <v>637</v>
      </c>
      <c r="I19" s="24">
        <v>631</v>
      </c>
      <c r="J19" s="24">
        <v>639</v>
      </c>
      <c r="K19" s="443">
        <v>0</v>
      </c>
      <c r="L19" s="443">
        <v>0</v>
      </c>
      <c r="M19" s="443">
        <v>0</v>
      </c>
      <c r="N19" s="443">
        <v>0</v>
      </c>
      <c r="O19" s="444">
        <v>0</v>
      </c>
      <c r="P19" s="157">
        <v>649</v>
      </c>
    </row>
    <row r="20" spans="2:16" ht="15.5" x14ac:dyDescent="0.35">
      <c r="B20" s="551"/>
      <c r="C20" s="153" t="s">
        <v>204</v>
      </c>
      <c r="D20" s="24">
        <v>1483</v>
      </c>
      <c r="E20" s="24">
        <v>1483</v>
      </c>
      <c r="F20" s="24">
        <v>1469</v>
      </c>
      <c r="G20" s="24">
        <v>1438</v>
      </c>
      <c r="H20" s="24">
        <v>1390</v>
      </c>
      <c r="I20" s="24">
        <v>1404</v>
      </c>
      <c r="J20" s="24">
        <v>1377</v>
      </c>
      <c r="K20" s="443">
        <v>0</v>
      </c>
      <c r="L20" s="443">
        <v>0</v>
      </c>
      <c r="M20" s="443">
        <v>0</v>
      </c>
      <c r="N20" s="443">
        <v>0</v>
      </c>
      <c r="O20" s="444">
        <v>0</v>
      </c>
      <c r="P20" s="157">
        <v>1435</v>
      </c>
    </row>
    <row r="21" spans="2:16" ht="15.5" x14ac:dyDescent="0.35">
      <c r="B21" s="551"/>
      <c r="C21" s="153" t="s">
        <v>207</v>
      </c>
      <c r="D21" s="24">
        <v>1253</v>
      </c>
      <c r="E21" s="24">
        <v>1242</v>
      </c>
      <c r="F21" s="24">
        <v>1229</v>
      </c>
      <c r="G21" s="24">
        <v>1221</v>
      </c>
      <c r="H21" s="24">
        <v>1206</v>
      </c>
      <c r="I21" s="24">
        <v>1213</v>
      </c>
      <c r="J21" s="24">
        <v>1223</v>
      </c>
      <c r="K21" s="443">
        <v>0</v>
      </c>
      <c r="L21" s="443">
        <v>0</v>
      </c>
      <c r="M21" s="443">
        <v>0</v>
      </c>
      <c r="N21" s="443">
        <v>0</v>
      </c>
      <c r="O21" s="444">
        <v>0</v>
      </c>
      <c r="P21" s="157">
        <v>1227</v>
      </c>
    </row>
    <row r="22" spans="2:16" ht="15.5" x14ac:dyDescent="0.35">
      <c r="B22" s="551"/>
      <c r="C22" s="153" t="s">
        <v>209</v>
      </c>
      <c r="D22" s="24">
        <v>3264</v>
      </c>
      <c r="E22" s="24">
        <v>3275</v>
      </c>
      <c r="F22" s="24">
        <v>3235</v>
      </c>
      <c r="G22" s="24">
        <v>3179</v>
      </c>
      <c r="H22" s="24">
        <v>3114</v>
      </c>
      <c r="I22" s="24">
        <v>3108</v>
      </c>
      <c r="J22" s="24">
        <v>3086</v>
      </c>
      <c r="K22" s="443">
        <v>0</v>
      </c>
      <c r="L22" s="443">
        <v>0</v>
      </c>
      <c r="M22" s="443">
        <v>0</v>
      </c>
      <c r="N22" s="443">
        <v>0</v>
      </c>
      <c r="O22" s="444">
        <v>0</v>
      </c>
      <c r="P22" s="157">
        <v>3180</v>
      </c>
    </row>
    <row r="23" spans="2:16" ht="15.5" x14ac:dyDescent="0.35">
      <c r="B23" s="551"/>
      <c r="C23" s="153" t="s">
        <v>211</v>
      </c>
      <c r="D23" s="24">
        <v>179</v>
      </c>
      <c r="E23" s="24">
        <v>173</v>
      </c>
      <c r="F23" s="24">
        <v>175</v>
      </c>
      <c r="G23" s="24">
        <v>169</v>
      </c>
      <c r="H23" s="24">
        <v>170</v>
      </c>
      <c r="I23" s="24">
        <v>170</v>
      </c>
      <c r="J23" s="24">
        <v>168</v>
      </c>
      <c r="K23" s="443">
        <v>0</v>
      </c>
      <c r="L23" s="443">
        <v>0</v>
      </c>
      <c r="M23" s="443">
        <v>0</v>
      </c>
      <c r="N23" s="443">
        <v>0</v>
      </c>
      <c r="O23" s="444">
        <v>0</v>
      </c>
      <c r="P23" s="157">
        <v>172</v>
      </c>
    </row>
    <row r="24" spans="2:16" ht="15.5" x14ac:dyDescent="0.35">
      <c r="B24" s="551"/>
      <c r="C24" s="153" t="s">
        <v>212</v>
      </c>
      <c r="D24" s="24">
        <v>1109</v>
      </c>
      <c r="E24" s="24">
        <v>1077</v>
      </c>
      <c r="F24" s="24">
        <v>1081</v>
      </c>
      <c r="G24" s="24">
        <v>1059</v>
      </c>
      <c r="H24" s="24">
        <v>1031</v>
      </c>
      <c r="I24" s="24">
        <v>1005</v>
      </c>
      <c r="J24" s="24">
        <v>1013</v>
      </c>
      <c r="K24" s="443">
        <v>0</v>
      </c>
      <c r="L24" s="443">
        <v>0</v>
      </c>
      <c r="M24" s="443">
        <v>0</v>
      </c>
      <c r="N24" s="443">
        <v>0</v>
      </c>
      <c r="O24" s="444">
        <v>0</v>
      </c>
      <c r="P24" s="157">
        <v>1054</v>
      </c>
    </row>
    <row r="25" spans="2:16" ht="15.5" x14ac:dyDescent="0.35">
      <c r="B25" s="551"/>
      <c r="C25" s="153" t="s">
        <v>214</v>
      </c>
      <c r="D25" s="24">
        <v>3208</v>
      </c>
      <c r="E25" s="24">
        <v>3204</v>
      </c>
      <c r="F25" s="24">
        <v>3172</v>
      </c>
      <c r="G25" s="24">
        <v>3105</v>
      </c>
      <c r="H25" s="24">
        <v>3037</v>
      </c>
      <c r="I25" s="24">
        <v>2952</v>
      </c>
      <c r="J25" s="24">
        <v>2909</v>
      </c>
      <c r="K25" s="443">
        <v>0</v>
      </c>
      <c r="L25" s="443">
        <v>0</v>
      </c>
      <c r="M25" s="443">
        <v>0</v>
      </c>
      <c r="N25" s="443">
        <v>0</v>
      </c>
      <c r="O25" s="444">
        <v>0</v>
      </c>
      <c r="P25" s="157">
        <v>3084</v>
      </c>
    </row>
    <row r="26" spans="2:16" ht="19" thickBot="1" x14ac:dyDescent="0.4">
      <c r="B26" s="551"/>
      <c r="C26" s="154" t="s">
        <v>320</v>
      </c>
      <c r="D26" s="158">
        <v>16085</v>
      </c>
      <c r="E26" s="158">
        <v>15847</v>
      </c>
      <c r="F26" s="158">
        <v>10421</v>
      </c>
      <c r="G26" s="158">
        <v>10277</v>
      </c>
      <c r="H26" s="158">
        <v>10192</v>
      </c>
      <c r="I26" s="158">
        <v>10905</v>
      </c>
      <c r="J26" s="158">
        <v>11021</v>
      </c>
      <c r="K26" s="445">
        <v>0</v>
      </c>
      <c r="L26" s="445">
        <v>0</v>
      </c>
      <c r="M26" s="445">
        <v>0</v>
      </c>
      <c r="N26" s="445">
        <v>0</v>
      </c>
      <c r="O26" s="446">
        <v>0</v>
      </c>
      <c r="P26" s="159">
        <v>12107</v>
      </c>
    </row>
    <row r="27" spans="2:16" ht="16" thickTop="1" thickBot="1" x14ac:dyDescent="0.35">
      <c r="B27" s="552"/>
      <c r="C27" s="160" t="s">
        <v>36</v>
      </c>
      <c r="D27" s="161">
        <v>191024</v>
      </c>
      <c r="E27" s="161">
        <v>190866</v>
      </c>
      <c r="F27" s="161">
        <v>186551</v>
      </c>
      <c r="G27" s="161">
        <v>183777</v>
      </c>
      <c r="H27" s="161">
        <v>181396</v>
      </c>
      <c r="I27" s="161">
        <v>181750</v>
      </c>
      <c r="J27" s="161">
        <v>181895</v>
      </c>
      <c r="K27" s="447">
        <v>0</v>
      </c>
      <c r="L27" s="447">
        <v>0</v>
      </c>
      <c r="M27" s="447">
        <v>0</v>
      </c>
      <c r="N27" s="447">
        <v>0</v>
      </c>
      <c r="O27" s="448">
        <v>0</v>
      </c>
      <c r="P27" s="162">
        <v>185322</v>
      </c>
    </row>
    <row r="28" spans="2:16" ht="15.5" x14ac:dyDescent="0.35">
      <c r="B28" s="550" t="s">
        <v>289</v>
      </c>
      <c r="C28" s="152" t="s">
        <v>164</v>
      </c>
      <c r="D28" s="155">
        <v>445</v>
      </c>
      <c r="E28" s="155">
        <v>448</v>
      </c>
      <c r="F28" s="155">
        <v>426</v>
      </c>
      <c r="G28" s="155">
        <v>415</v>
      </c>
      <c r="H28" s="155">
        <v>402</v>
      </c>
      <c r="I28" s="155">
        <v>381</v>
      </c>
      <c r="J28" s="155">
        <v>378</v>
      </c>
      <c r="K28" s="441">
        <v>0</v>
      </c>
      <c r="L28" s="441">
        <v>0</v>
      </c>
      <c r="M28" s="441">
        <v>0</v>
      </c>
      <c r="N28" s="441">
        <v>0</v>
      </c>
      <c r="O28" s="442">
        <v>0</v>
      </c>
      <c r="P28" s="156">
        <v>414</v>
      </c>
    </row>
    <row r="29" spans="2:16" ht="15.5" x14ac:dyDescent="0.35">
      <c r="B29" s="551"/>
      <c r="C29" s="153" t="s">
        <v>187</v>
      </c>
      <c r="D29" s="24">
        <v>1804</v>
      </c>
      <c r="E29" s="24">
        <v>1819</v>
      </c>
      <c r="F29" s="24">
        <v>1811</v>
      </c>
      <c r="G29" s="24">
        <v>1825</v>
      </c>
      <c r="H29" s="24">
        <v>1828</v>
      </c>
      <c r="I29" s="24">
        <v>1826</v>
      </c>
      <c r="J29" s="24">
        <v>1817</v>
      </c>
      <c r="K29" s="443">
        <v>0</v>
      </c>
      <c r="L29" s="443">
        <v>0</v>
      </c>
      <c r="M29" s="443">
        <v>0</v>
      </c>
      <c r="N29" s="443">
        <v>0</v>
      </c>
      <c r="O29" s="444">
        <v>0</v>
      </c>
      <c r="P29" s="157">
        <v>1819</v>
      </c>
    </row>
    <row r="30" spans="2:16" ht="15.5" x14ac:dyDescent="0.35">
      <c r="B30" s="551"/>
      <c r="C30" s="153" t="s">
        <v>192</v>
      </c>
      <c r="D30" s="24">
        <v>1102</v>
      </c>
      <c r="E30" s="24">
        <v>1095</v>
      </c>
      <c r="F30" s="24">
        <v>1097</v>
      </c>
      <c r="G30" s="24">
        <v>1067</v>
      </c>
      <c r="H30" s="24">
        <v>1061</v>
      </c>
      <c r="I30" s="24">
        <v>1080</v>
      </c>
      <c r="J30" s="24">
        <v>1081</v>
      </c>
      <c r="K30" s="443">
        <v>0</v>
      </c>
      <c r="L30" s="443">
        <v>0</v>
      </c>
      <c r="M30" s="443">
        <v>0</v>
      </c>
      <c r="N30" s="443">
        <v>0</v>
      </c>
      <c r="O30" s="444">
        <v>0</v>
      </c>
      <c r="P30" s="157">
        <v>1083</v>
      </c>
    </row>
    <row r="31" spans="2:16" ht="15.5" x14ac:dyDescent="0.35">
      <c r="B31" s="551"/>
      <c r="C31" s="153" t="s">
        <v>193</v>
      </c>
      <c r="D31" s="24">
        <v>4493</v>
      </c>
      <c r="E31" s="24">
        <v>4471</v>
      </c>
      <c r="F31" s="24">
        <v>4386</v>
      </c>
      <c r="G31" s="24">
        <v>4340</v>
      </c>
      <c r="H31" s="24">
        <v>4340</v>
      </c>
      <c r="I31" s="24">
        <v>4269</v>
      </c>
      <c r="J31" s="24">
        <v>4336</v>
      </c>
      <c r="K31" s="443">
        <v>0</v>
      </c>
      <c r="L31" s="443">
        <v>0</v>
      </c>
      <c r="M31" s="443">
        <v>0</v>
      </c>
      <c r="N31" s="443">
        <v>0</v>
      </c>
      <c r="O31" s="444">
        <v>0</v>
      </c>
      <c r="P31" s="157">
        <v>4376</v>
      </c>
    </row>
    <row r="32" spans="2:16" ht="15.5" x14ac:dyDescent="0.35">
      <c r="B32" s="551"/>
      <c r="C32" s="153" t="s">
        <v>199</v>
      </c>
      <c r="D32" s="24">
        <v>7890</v>
      </c>
      <c r="E32" s="24">
        <v>7946</v>
      </c>
      <c r="F32" s="24">
        <v>7902</v>
      </c>
      <c r="G32" s="24">
        <v>7816</v>
      </c>
      <c r="H32" s="24">
        <v>7663</v>
      </c>
      <c r="I32" s="24">
        <v>7533</v>
      </c>
      <c r="J32" s="24">
        <v>7628</v>
      </c>
      <c r="K32" s="443">
        <v>0</v>
      </c>
      <c r="L32" s="443">
        <v>0</v>
      </c>
      <c r="M32" s="443">
        <v>0</v>
      </c>
      <c r="N32" s="443">
        <v>0</v>
      </c>
      <c r="O32" s="444">
        <v>0</v>
      </c>
      <c r="P32" s="157">
        <v>7768</v>
      </c>
    </row>
    <row r="33" spans="2:16" ht="15.5" x14ac:dyDescent="0.35">
      <c r="B33" s="551"/>
      <c r="C33" s="153" t="s">
        <v>203</v>
      </c>
      <c r="D33" s="24">
        <v>929</v>
      </c>
      <c r="E33" s="24">
        <v>936</v>
      </c>
      <c r="F33" s="24">
        <v>914</v>
      </c>
      <c r="G33" s="24">
        <v>928</v>
      </c>
      <c r="H33" s="24">
        <v>947</v>
      </c>
      <c r="I33" s="24">
        <v>930</v>
      </c>
      <c r="J33" s="24">
        <v>906</v>
      </c>
      <c r="K33" s="443">
        <v>0</v>
      </c>
      <c r="L33" s="443">
        <v>0</v>
      </c>
      <c r="M33" s="443">
        <v>0</v>
      </c>
      <c r="N33" s="443">
        <v>0</v>
      </c>
      <c r="O33" s="444">
        <v>0</v>
      </c>
      <c r="P33" s="157">
        <v>927</v>
      </c>
    </row>
    <row r="34" spans="2:16" ht="15.5" x14ac:dyDescent="0.35">
      <c r="B34" s="551"/>
      <c r="C34" s="153" t="s">
        <v>213</v>
      </c>
      <c r="D34" s="24">
        <v>647</v>
      </c>
      <c r="E34" s="24">
        <v>646</v>
      </c>
      <c r="F34" s="24">
        <v>639</v>
      </c>
      <c r="G34" s="24">
        <v>633</v>
      </c>
      <c r="H34" s="24">
        <v>637</v>
      </c>
      <c r="I34" s="24">
        <v>624</v>
      </c>
      <c r="J34" s="24">
        <v>629</v>
      </c>
      <c r="K34" s="443">
        <v>0</v>
      </c>
      <c r="L34" s="443">
        <v>0</v>
      </c>
      <c r="M34" s="443">
        <v>0</v>
      </c>
      <c r="N34" s="443">
        <v>0</v>
      </c>
      <c r="O34" s="444">
        <v>0</v>
      </c>
      <c r="P34" s="157">
        <v>636</v>
      </c>
    </row>
    <row r="35" spans="2:16" ht="15.5" x14ac:dyDescent="0.35">
      <c r="B35" s="551"/>
      <c r="C35" s="153" t="s">
        <v>216</v>
      </c>
      <c r="D35" s="24">
        <v>1046</v>
      </c>
      <c r="E35" s="24">
        <v>1051</v>
      </c>
      <c r="F35" s="24">
        <v>1056</v>
      </c>
      <c r="G35" s="24">
        <v>1020</v>
      </c>
      <c r="H35" s="24">
        <v>1019</v>
      </c>
      <c r="I35" s="24">
        <v>1018</v>
      </c>
      <c r="J35" s="24">
        <v>1033</v>
      </c>
      <c r="K35" s="443">
        <v>0</v>
      </c>
      <c r="L35" s="443">
        <v>0</v>
      </c>
      <c r="M35" s="443">
        <v>0</v>
      </c>
      <c r="N35" s="443">
        <v>0</v>
      </c>
      <c r="O35" s="444">
        <v>0</v>
      </c>
      <c r="P35" s="157">
        <v>1035</v>
      </c>
    </row>
    <row r="36" spans="2:16" ht="15.5" x14ac:dyDescent="0.35">
      <c r="B36" s="551"/>
      <c r="C36" s="153" t="s">
        <v>217</v>
      </c>
      <c r="D36" s="24">
        <v>55824</v>
      </c>
      <c r="E36" s="24">
        <v>55836</v>
      </c>
      <c r="F36" s="24">
        <v>54512</v>
      </c>
      <c r="G36" s="24">
        <v>52968</v>
      </c>
      <c r="H36" s="24">
        <v>52253</v>
      </c>
      <c r="I36" s="24">
        <v>50159</v>
      </c>
      <c r="J36" s="24">
        <v>50110</v>
      </c>
      <c r="K36" s="443">
        <v>0</v>
      </c>
      <c r="L36" s="443">
        <v>0</v>
      </c>
      <c r="M36" s="443">
        <v>0</v>
      </c>
      <c r="N36" s="443">
        <v>0</v>
      </c>
      <c r="O36" s="444">
        <v>0</v>
      </c>
      <c r="P36" s="157">
        <v>53095</v>
      </c>
    </row>
    <row r="37" spans="2:16" ht="15.5" x14ac:dyDescent="0.35">
      <c r="B37" s="551"/>
      <c r="C37" s="153" t="s">
        <v>218</v>
      </c>
      <c r="D37" s="24">
        <v>2375</v>
      </c>
      <c r="E37" s="24">
        <v>2365</v>
      </c>
      <c r="F37" s="24">
        <v>2380</v>
      </c>
      <c r="G37" s="24">
        <v>2396</v>
      </c>
      <c r="H37" s="24">
        <v>2445</v>
      </c>
      <c r="I37" s="24">
        <v>2384</v>
      </c>
      <c r="J37" s="24">
        <v>2385</v>
      </c>
      <c r="K37" s="443">
        <v>0</v>
      </c>
      <c r="L37" s="443">
        <v>0</v>
      </c>
      <c r="M37" s="443">
        <v>0</v>
      </c>
      <c r="N37" s="443">
        <v>0</v>
      </c>
      <c r="O37" s="444">
        <v>0</v>
      </c>
      <c r="P37" s="157">
        <v>2390</v>
      </c>
    </row>
    <row r="38" spans="2:16" ht="19" thickBot="1" x14ac:dyDescent="0.4">
      <c r="B38" s="551"/>
      <c r="C38" s="154" t="s">
        <v>320</v>
      </c>
      <c r="D38" s="158">
        <v>15049</v>
      </c>
      <c r="E38" s="158">
        <v>15089</v>
      </c>
      <c r="F38" s="158">
        <v>12867</v>
      </c>
      <c r="G38" s="158">
        <v>13180</v>
      </c>
      <c r="H38" s="158">
        <v>13489</v>
      </c>
      <c r="I38" s="158">
        <v>12536</v>
      </c>
      <c r="J38" s="158">
        <v>12419</v>
      </c>
      <c r="K38" s="445">
        <v>0</v>
      </c>
      <c r="L38" s="445">
        <v>0</v>
      </c>
      <c r="M38" s="445">
        <v>0</v>
      </c>
      <c r="N38" s="445">
        <v>0</v>
      </c>
      <c r="O38" s="446">
        <v>0</v>
      </c>
      <c r="P38" s="159">
        <v>13518</v>
      </c>
    </row>
    <row r="39" spans="2:16" ht="16" thickTop="1" thickBot="1" x14ac:dyDescent="0.35">
      <c r="B39" s="552"/>
      <c r="C39" s="160" t="s">
        <v>36</v>
      </c>
      <c r="D39" s="161">
        <v>91604</v>
      </c>
      <c r="E39" s="161">
        <v>91702</v>
      </c>
      <c r="F39" s="161">
        <v>87990</v>
      </c>
      <c r="G39" s="161">
        <v>86588</v>
      </c>
      <c r="H39" s="161">
        <v>86084</v>
      </c>
      <c r="I39" s="161">
        <v>82740</v>
      </c>
      <c r="J39" s="161">
        <v>82722</v>
      </c>
      <c r="K39" s="447">
        <v>0</v>
      </c>
      <c r="L39" s="447">
        <v>0</v>
      </c>
      <c r="M39" s="447">
        <v>0</v>
      </c>
      <c r="N39" s="447">
        <v>0</v>
      </c>
      <c r="O39" s="448">
        <v>0</v>
      </c>
      <c r="P39" s="162">
        <v>87061</v>
      </c>
    </row>
    <row r="40" spans="2:16" ht="15.5" x14ac:dyDescent="0.35">
      <c r="B40" s="550" t="s">
        <v>293</v>
      </c>
      <c r="C40" s="152" t="s">
        <v>155</v>
      </c>
      <c r="D40" s="155">
        <v>101766</v>
      </c>
      <c r="E40" s="155">
        <v>103179</v>
      </c>
      <c r="F40" s="155">
        <v>104495</v>
      </c>
      <c r="G40" s="155">
        <v>101410</v>
      </c>
      <c r="H40" s="155">
        <v>97940</v>
      </c>
      <c r="I40" s="155">
        <v>97451</v>
      </c>
      <c r="J40" s="155">
        <v>98438</v>
      </c>
      <c r="K40" s="441">
        <v>0</v>
      </c>
      <c r="L40" s="441">
        <v>0</v>
      </c>
      <c r="M40" s="441">
        <v>0</v>
      </c>
      <c r="N40" s="441">
        <v>0</v>
      </c>
      <c r="O40" s="442">
        <v>0</v>
      </c>
      <c r="P40" s="156">
        <v>100668</v>
      </c>
    </row>
    <row r="41" spans="2:16" ht="15.5" x14ac:dyDescent="0.35">
      <c r="B41" s="551"/>
      <c r="C41" s="153" t="s">
        <v>157</v>
      </c>
      <c r="D41" s="24">
        <v>105712</v>
      </c>
      <c r="E41" s="24">
        <v>106701</v>
      </c>
      <c r="F41" s="24">
        <v>106267</v>
      </c>
      <c r="G41" s="24">
        <v>102826</v>
      </c>
      <c r="H41" s="24">
        <v>100455</v>
      </c>
      <c r="I41" s="24">
        <v>99569</v>
      </c>
      <c r="J41" s="24">
        <v>100288</v>
      </c>
      <c r="K41" s="443">
        <v>0</v>
      </c>
      <c r="L41" s="443">
        <v>0</v>
      </c>
      <c r="M41" s="443">
        <v>0</v>
      </c>
      <c r="N41" s="443">
        <v>0</v>
      </c>
      <c r="O41" s="444">
        <v>0</v>
      </c>
      <c r="P41" s="157">
        <v>103117</v>
      </c>
    </row>
    <row r="42" spans="2:16" ht="15.5" x14ac:dyDescent="0.35">
      <c r="B42" s="551"/>
      <c r="C42" s="153" t="s">
        <v>173</v>
      </c>
      <c r="D42" s="24">
        <v>18317</v>
      </c>
      <c r="E42" s="24">
        <v>18805</v>
      </c>
      <c r="F42" s="24">
        <v>23443</v>
      </c>
      <c r="G42" s="24">
        <v>23411</v>
      </c>
      <c r="H42" s="24">
        <v>22094</v>
      </c>
      <c r="I42" s="24">
        <v>22397</v>
      </c>
      <c r="J42" s="24">
        <v>22667</v>
      </c>
      <c r="K42" s="443">
        <v>0</v>
      </c>
      <c r="L42" s="443">
        <v>0</v>
      </c>
      <c r="M42" s="443">
        <v>0</v>
      </c>
      <c r="N42" s="443">
        <v>0</v>
      </c>
      <c r="O42" s="444">
        <v>0</v>
      </c>
      <c r="P42" s="157">
        <v>21591</v>
      </c>
    </row>
    <row r="43" spans="2:16" ht="15.5" x14ac:dyDescent="0.35">
      <c r="B43" s="551"/>
      <c r="C43" s="153" t="s">
        <v>176</v>
      </c>
      <c r="D43" s="24">
        <v>2495</v>
      </c>
      <c r="E43" s="24">
        <v>2509</v>
      </c>
      <c r="F43" s="24">
        <v>2559</v>
      </c>
      <c r="G43" s="24">
        <v>2460</v>
      </c>
      <c r="H43" s="24">
        <v>2408</v>
      </c>
      <c r="I43" s="24">
        <v>2329</v>
      </c>
      <c r="J43" s="24">
        <v>2356</v>
      </c>
      <c r="K43" s="443">
        <v>0</v>
      </c>
      <c r="L43" s="443">
        <v>0</v>
      </c>
      <c r="M43" s="443">
        <v>0</v>
      </c>
      <c r="N43" s="443">
        <v>0</v>
      </c>
      <c r="O43" s="444">
        <v>0</v>
      </c>
      <c r="P43" s="157">
        <v>2445</v>
      </c>
    </row>
    <row r="44" spans="2:16" ht="19" thickBot="1" x14ac:dyDescent="0.4">
      <c r="B44" s="551"/>
      <c r="C44" s="154" t="s">
        <v>320</v>
      </c>
      <c r="D44" s="158">
        <v>40879</v>
      </c>
      <c r="E44" s="369">
        <v>44537</v>
      </c>
      <c r="F44" s="369">
        <v>46634</v>
      </c>
      <c r="G44" s="369">
        <v>47312</v>
      </c>
      <c r="H44" s="369">
        <v>49719</v>
      </c>
      <c r="I44" s="369">
        <v>52220</v>
      </c>
      <c r="J44" s="369">
        <v>51393</v>
      </c>
      <c r="K44" s="445">
        <v>0</v>
      </c>
      <c r="L44" s="445">
        <v>0</v>
      </c>
      <c r="M44" s="445">
        <v>0</v>
      </c>
      <c r="N44" s="445">
        <v>0</v>
      </c>
      <c r="O44" s="446">
        <v>0</v>
      </c>
      <c r="P44" s="159">
        <v>47528</v>
      </c>
    </row>
    <row r="45" spans="2:16" ht="16" thickTop="1" thickBot="1" x14ac:dyDescent="0.35">
      <c r="B45" s="552"/>
      <c r="C45" s="160" t="s">
        <v>36</v>
      </c>
      <c r="D45" s="161">
        <v>269169</v>
      </c>
      <c r="E45" s="370">
        <v>275731</v>
      </c>
      <c r="F45" s="370">
        <v>283398</v>
      </c>
      <c r="G45" s="370">
        <v>277419</v>
      </c>
      <c r="H45" s="370">
        <v>272616</v>
      </c>
      <c r="I45" s="370">
        <v>273966</v>
      </c>
      <c r="J45" s="370">
        <v>275142</v>
      </c>
      <c r="K45" s="447">
        <v>0</v>
      </c>
      <c r="L45" s="447">
        <v>0</v>
      </c>
      <c r="M45" s="447">
        <v>0</v>
      </c>
      <c r="N45" s="447">
        <v>0</v>
      </c>
      <c r="O45" s="448">
        <v>0</v>
      </c>
      <c r="P45" s="162">
        <v>275349</v>
      </c>
    </row>
    <row r="46" spans="2:16" ht="15.5" x14ac:dyDescent="0.35">
      <c r="B46" s="550" t="s">
        <v>290</v>
      </c>
      <c r="C46" s="152" t="s">
        <v>156</v>
      </c>
      <c r="D46" s="155">
        <v>6701</v>
      </c>
      <c r="E46" s="155">
        <v>6675</v>
      </c>
      <c r="F46" s="155">
        <v>6578</v>
      </c>
      <c r="G46" s="155">
        <v>6555</v>
      </c>
      <c r="H46" s="155">
        <v>6528</v>
      </c>
      <c r="I46" s="155">
        <v>6509</v>
      </c>
      <c r="J46" s="155">
        <v>6505</v>
      </c>
      <c r="K46" s="441">
        <v>0</v>
      </c>
      <c r="L46" s="441">
        <v>0</v>
      </c>
      <c r="M46" s="441">
        <v>0</v>
      </c>
      <c r="N46" s="441">
        <v>0</v>
      </c>
      <c r="O46" s="442">
        <v>0</v>
      </c>
      <c r="P46" s="156">
        <v>6579</v>
      </c>
    </row>
    <row r="47" spans="2:16" ht="15.5" x14ac:dyDescent="0.35">
      <c r="B47" s="551"/>
      <c r="C47" s="153" t="s">
        <v>159</v>
      </c>
      <c r="D47" s="24">
        <v>1306</v>
      </c>
      <c r="E47" s="24">
        <v>1304</v>
      </c>
      <c r="F47" s="24">
        <v>1300</v>
      </c>
      <c r="G47" s="24">
        <v>1297</v>
      </c>
      <c r="H47" s="24">
        <v>1287</v>
      </c>
      <c r="I47" s="24">
        <v>1286</v>
      </c>
      <c r="J47" s="24">
        <v>1279</v>
      </c>
      <c r="K47" s="443">
        <v>0</v>
      </c>
      <c r="L47" s="443">
        <v>0</v>
      </c>
      <c r="M47" s="443">
        <v>0</v>
      </c>
      <c r="N47" s="443">
        <v>0</v>
      </c>
      <c r="O47" s="444">
        <v>0</v>
      </c>
      <c r="P47" s="157">
        <v>1295</v>
      </c>
    </row>
    <row r="48" spans="2:16" ht="15.5" x14ac:dyDescent="0.35">
      <c r="B48" s="551"/>
      <c r="C48" s="153" t="s">
        <v>160</v>
      </c>
      <c r="D48" s="24">
        <v>1652</v>
      </c>
      <c r="E48" s="24">
        <v>1649</v>
      </c>
      <c r="F48" s="24">
        <v>1643</v>
      </c>
      <c r="G48" s="24">
        <v>1610</v>
      </c>
      <c r="H48" s="24">
        <v>1608</v>
      </c>
      <c r="I48" s="24">
        <v>1613</v>
      </c>
      <c r="J48" s="24">
        <v>1614</v>
      </c>
      <c r="K48" s="443">
        <v>0</v>
      </c>
      <c r="L48" s="443">
        <v>0</v>
      </c>
      <c r="M48" s="443">
        <v>0</v>
      </c>
      <c r="N48" s="443">
        <v>0</v>
      </c>
      <c r="O48" s="444">
        <v>0</v>
      </c>
      <c r="P48" s="157">
        <v>1627</v>
      </c>
    </row>
    <row r="49" spans="2:16" ht="15.5" x14ac:dyDescent="0.35">
      <c r="B49" s="551"/>
      <c r="C49" s="153" t="s">
        <v>163</v>
      </c>
      <c r="D49" s="24">
        <v>3528</v>
      </c>
      <c r="E49" s="24">
        <v>3528</v>
      </c>
      <c r="F49" s="24">
        <v>3516</v>
      </c>
      <c r="G49" s="24">
        <v>3488</v>
      </c>
      <c r="H49" s="24">
        <v>3412</v>
      </c>
      <c r="I49" s="24">
        <v>3306</v>
      </c>
      <c r="J49" s="24">
        <v>3339</v>
      </c>
      <c r="K49" s="443">
        <v>0</v>
      </c>
      <c r="L49" s="443">
        <v>0</v>
      </c>
      <c r="M49" s="443">
        <v>0</v>
      </c>
      <c r="N49" s="443">
        <v>0</v>
      </c>
      <c r="O49" s="444">
        <v>0</v>
      </c>
      <c r="P49" s="157">
        <v>3445</v>
      </c>
    </row>
    <row r="50" spans="2:16" ht="15.5" x14ac:dyDescent="0.35">
      <c r="B50" s="551"/>
      <c r="C50" s="153" t="s">
        <v>166</v>
      </c>
      <c r="D50" s="24">
        <v>3146</v>
      </c>
      <c r="E50" s="24">
        <v>3172</v>
      </c>
      <c r="F50" s="24">
        <v>3167</v>
      </c>
      <c r="G50" s="24">
        <v>3085</v>
      </c>
      <c r="H50" s="24">
        <v>3035</v>
      </c>
      <c r="I50" s="24">
        <v>3076</v>
      </c>
      <c r="J50" s="24">
        <v>3063</v>
      </c>
      <c r="K50" s="443">
        <v>0</v>
      </c>
      <c r="L50" s="443">
        <v>0</v>
      </c>
      <c r="M50" s="443">
        <v>0</v>
      </c>
      <c r="N50" s="443">
        <v>0</v>
      </c>
      <c r="O50" s="444">
        <v>0</v>
      </c>
      <c r="P50" s="157">
        <v>3106</v>
      </c>
    </row>
    <row r="51" spans="2:16" ht="15.5" x14ac:dyDescent="0.35">
      <c r="B51" s="551"/>
      <c r="C51" s="153" t="s">
        <v>167</v>
      </c>
      <c r="D51" s="24">
        <v>1851</v>
      </c>
      <c r="E51" s="24">
        <v>1855</v>
      </c>
      <c r="F51" s="24">
        <v>1831</v>
      </c>
      <c r="G51" s="24">
        <v>1840</v>
      </c>
      <c r="H51" s="24">
        <v>1869</v>
      </c>
      <c r="I51" s="24">
        <v>1864</v>
      </c>
      <c r="J51" s="24">
        <v>1871</v>
      </c>
      <c r="K51" s="443">
        <v>0</v>
      </c>
      <c r="L51" s="443">
        <v>0</v>
      </c>
      <c r="M51" s="443">
        <v>0</v>
      </c>
      <c r="N51" s="443">
        <v>0</v>
      </c>
      <c r="O51" s="444">
        <v>0</v>
      </c>
      <c r="P51" s="157">
        <v>1854</v>
      </c>
    </row>
    <row r="52" spans="2:16" ht="15.5" x14ac:dyDescent="0.35">
      <c r="B52" s="551"/>
      <c r="C52" s="153" t="s">
        <v>168</v>
      </c>
      <c r="D52" s="24">
        <v>1387</v>
      </c>
      <c r="E52" s="24">
        <v>1397</v>
      </c>
      <c r="F52" s="24">
        <v>1400</v>
      </c>
      <c r="G52" s="24">
        <v>1388</v>
      </c>
      <c r="H52" s="24">
        <v>1384</v>
      </c>
      <c r="I52" s="24">
        <v>1374</v>
      </c>
      <c r="J52" s="24">
        <v>1367</v>
      </c>
      <c r="K52" s="443">
        <v>0</v>
      </c>
      <c r="L52" s="443">
        <v>0</v>
      </c>
      <c r="M52" s="443">
        <v>0</v>
      </c>
      <c r="N52" s="443">
        <v>0</v>
      </c>
      <c r="O52" s="444">
        <v>0</v>
      </c>
      <c r="P52" s="157">
        <v>1385</v>
      </c>
    </row>
    <row r="53" spans="2:16" ht="15.5" x14ac:dyDescent="0.35">
      <c r="B53" s="551"/>
      <c r="C53" s="153" t="s">
        <v>169</v>
      </c>
      <c r="D53" s="24">
        <v>840</v>
      </c>
      <c r="E53" s="24">
        <v>836</v>
      </c>
      <c r="F53" s="24">
        <v>815</v>
      </c>
      <c r="G53" s="24">
        <v>797</v>
      </c>
      <c r="H53" s="24">
        <v>793</v>
      </c>
      <c r="I53" s="24">
        <v>792</v>
      </c>
      <c r="J53" s="24">
        <v>783</v>
      </c>
      <c r="K53" s="443">
        <v>0</v>
      </c>
      <c r="L53" s="443">
        <v>0</v>
      </c>
      <c r="M53" s="443">
        <v>0</v>
      </c>
      <c r="N53" s="443">
        <v>0</v>
      </c>
      <c r="O53" s="444">
        <v>0</v>
      </c>
      <c r="P53" s="157">
        <v>808</v>
      </c>
    </row>
    <row r="54" spans="2:16" ht="15.5" x14ac:dyDescent="0.35">
      <c r="B54" s="551"/>
      <c r="C54" s="153" t="s">
        <v>177</v>
      </c>
      <c r="D54" s="24">
        <v>11914</v>
      </c>
      <c r="E54" s="24">
        <v>11994</v>
      </c>
      <c r="F54" s="24">
        <v>12443</v>
      </c>
      <c r="G54" s="24">
        <v>12492</v>
      </c>
      <c r="H54" s="24">
        <v>12380</v>
      </c>
      <c r="I54" s="24">
        <v>12310</v>
      </c>
      <c r="J54" s="24">
        <v>12273</v>
      </c>
      <c r="K54" s="443">
        <v>0</v>
      </c>
      <c r="L54" s="443">
        <v>0</v>
      </c>
      <c r="M54" s="443">
        <v>0</v>
      </c>
      <c r="N54" s="443">
        <v>0</v>
      </c>
      <c r="O54" s="444">
        <v>0</v>
      </c>
      <c r="P54" s="157">
        <v>12258</v>
      </c>
    </row>
    <row r="55" spans="2:16" ht="15.5" x14ac:dyDescent="0.35">
      <c r="B55" s="551"/>
      <c r="C55" s="153" t="s">
        <v>183</v>
      </c>
      <c r="D55" s="24">
        <v>2644</v>
      </c>
      <c r="E55" s="24">
        <v>2674</v>
      </c>
      <c r="F55" s="24">
        <v>2671</v>
      </c>
      <c r="G55" s="24">
        <v>2656</v>
      </c>
      <c r="H55" s="24">
        <v>2640</v>
      </c>
      <c r="I55" s="24">
        <v>2630</v>
      </c>
      <c r="J55" s="24">
        <v>2595</v>
      </c>
      <c r="K55" s="443">
        <v>0</v>
      </c>
      <c r="L55" s="443">
        <v>0</v>
      </c>
      <c r="M55" s="443">
        <v>0</v>
      </c>
      <c r="N55" s="443">
        <v>0</v>
      </c>
      <c r="O55" s="444">
        <v>0</v>
      </c>
      <c r="P55" s="157">
        <v>2644</v>
      </c>
    </row>
    <row r="56" spans="2:16" ht="15.5" x14ac:dyDescent="0.35">
      <c r="B56" s="551"/>
      <c r="C56" s="153" t="s">
        <v>186</v>
      </c>
      <c r="D56" s="24">
        <v>349</v>
      </c>
      <c r="E56" s="24">
        <v>357</v>
      </c>
      <c r="F56" s="24">
        <v>359</v>
      </c>
      <c r="G56" s="24">
        <v>350</v>
      </c>
      <c r="H56" s="24">
        <v>342</v>
      </c>
      <c r="I56" s="24">
        <v>347</v>
      </c>
      <c r="J56" s="24">
        <v>354</v>
      </c>
      <c r="K56" s="443">
        <v>0</v>
      </c>
      <c r="L56" s="443">
        <v>0</v>
      </c>
      <c r="M56" s="443">
        <v>0</v>
      </c>
      <c r="N56" s="443">
        <v>0</v>
      </c>
      <c r="O56" s="444">
        <v>0</v>
      </c>
      <c r="P56" s="157">
        <v>351</v>
      </c>
    </row>
    <row r="57" spans="2:16" ht="15.5" x14ac:dyDescent="0.35">
      <c r="B57" s="551"/>
      <c r="C57" s="153" t="s">
        <v>189</v>
      </c>
      <c r="D57" s="24">
        <v>1176</v>
      </c>
      <c r="E57" s="24">
        <v>1200</v>
      </c>
      <c r="F57" s="24">
        <v>1159</v>
      </c>
      <c r="G57" s="24">
        <v>1161</v>
      </c>
      <c r="H57" s="24">
        <v>1168</v>
      </c>
      <c r="I57" s="24">
        <v>1141</v>
      </c>
      <c r="J57" s="24">
        <v>1139</v>
      </c>
      <c r="K57" s="443">
        <v>0</v>
      </c>
      <c r="L57" s="443">
        <v>0</v>
      </c>
      <c r="M57" s="443">
        <v>0</v>
      </c>
      <c r="N57" s="443">
        <v>0</v>
      </c>
      <c r="O57" s="444">
        <v>0</v>
      </c>
      <c r="P57" s="157">
        <v>1163</v>
      </c>
    </row>
    <row r="58" spans="2:16" ht="15.5" x14ac:dyDescent="0.35">
      <c r="B58" s="551"/>
      <c r="C58" s="153" t="s">
        <v>191</v>
      </c>
      <c r="D58" s="24">
        <v>5484</v>
      </c>
      <c r="E58" s="24">
        <v>5489</v>
      </c>
      <c r="F58" s="24">
        <v>5501</v>
      </c>
      <c r="G58" s="24">
        <v>5479</v>
      </c>
      <c r="H58" s="24">
        <v>5492</v>
      </c>
      <c r="I58" s="24">
        <v>5470</v>
      </c>
      <c r="J58" s="24">
        <v>5512</v>
      </c>
      <c r="K58" s="443">
        <v>0</v>
      </c>
      <c r="L58" s="443">
        <v>0</v>
      </c>
      <c r="M58" s="443">
        <v>0</v>
      </c>
      <c r="N58" s="443">
        <v>0</v>
      </c>
      <c r="O58" s="444">
        <v>0</v>
      </c>
      <c r="P58" s="157">
        <v>5490</v>
      </c>
    </row>
    <row r="59" spans="2:16" ht="15.5" x14ac:dyDescent="0.35">
      <c r="B59" s="551"/>
      <c r="C59" s="153" t="s">
        <v>195</v>
      </c>
      <c r="D59" s="24">
        <v>139</v>
      </c>
      <c r="E59" s="24">
        <v>146</v>
      </c>
      <c r="F59" s="24">
        <v>143</v>
      </c>
      <c r="G59" s="24">
        <v>149</v>
      </c>
      <c r="H59" s="24">
        <v>142</v>
      </c>
      <c r="I59" s="24">
        <v>140</v>
      </c>
      <c r="J59" s="24">
        <v>143</v>
      </c>
      <c r="K59" s="443">
        <v>0</v>
      </c>
      <c r="L59" s="443">
        <v>0</v>
      </c>
      <c r="M59" s="443">
        <v>0</v>
      </c>
      <c r="N59" s="443">
        <v>0</v>
      </c>
      <c r="O59" s="444">
        <v>0</v>
      </c>
      <c r="P59" s="157">
        <v>143</v>
      </c>
    </row>
    <row r="60" spans="2:16" ht="15.5" x14ac:dyDescent="0.35">
      <c r="B60" s="551"/>
      <c r="C60" s="153" t="s">
        <v>200</v>
      </c>
      <c r="D60" s="24">
        <v>7389</v>
      </c>
      <c r="E60" s="24">
        <v>7398</v>
      </c>
      <c r="F60" s="24">
        <v>7352</v>
      </c>
      <c r="G60" s="24">
        <v>7348</v>
      </c>
      <c r="H60" s="24">
        <v>7271</v>
      </c>
      <c r="I60" s="24">
        <v>7250</v>
      </c>
      <c r="J60" s="24">
        <v>7228</v>
      </c>
      <c r="K60" s="443">
        <v>0</v>
      </c>
      <c r="L60" s="443">
        <v>0</v>
      </c>
      <c r="M60" s="443">
        <v>0</v>
      </c>
      <c r="N60" s="443">
        <v>0</v>
      </c>
      <c r="O60" s="444">
        <v>0</v>
      </c>
      <c r="P60" s="157">
        <v>7319</v>
      </c>
    </row>
    <row r="61" spans="2:16" ht="15.5" x14ac:dyDescent="0.35">
      <c r="B61" s="551"/>
      <c r="C61" s="153" t="s">
        <v>205</v>
      </c>
      <c r="D61" s="24">
        <v>4686</v>
      </c>
      <c r="E61" s="24">
        <v>4638</v>
      </c>
      <c r="F61" s="24">
        <v>4579</v>
      </c>
      <c r="G61" s="24">
        <v>4547</v>
      </c>
      <c r="H61" s="24">
        <v>4513</v>
      </c>
      <c r="I61" s="24">
        <v>4527</v>
      </c>
      <c r="J61" s="24">
        <v>4498</v>
      </c>
      <c r="K61" s="443">
        <v>0</v>
      </c>
      <c r="L61" s="443">
        <v>0</v>
      </c>
      <c r="M61" s="443">
        <v>0</v>
      </c>
      <c r="N61" s="443">
        <v>0</v>
      </c>
      <c r="O61" s="444">
        <v>0</v>
      </c>
      <c r="P61" s="157">
        <v>4570</v>
      </c>
    </row>
    <row r="62" spans="2:16" ht="15.5" x14ac:dyDescent="0.35">
      <c r="B62" s="551"/>
      <c r="C62" s="153" t="s">
        <v>206</v>
      </c>
      <c r="D62" s="24">
        <v>64740</v>
      </c>
      <c r="E62" s="24">
        <v>64851</v>
      </c>
      <c r="F62" s="24">
        <v>64506</v>
      </c>
      <c r="G62" s="24">
        <v>63883</v>
      </c>
      <c r="H62" s="24">
        <v>63279</v>
      </c>
      <c r="I62" s="24">
        <v>62841</v>
      </c>
      <c r="J62" s="24">
        <v>62509</v>
      </c>
      <c r="K62" s="443">
        <v>0</v>
      </c>
      <c r="L62" s="443">
        <v>0</v>
      </c>
      <c r="M62" s="443">
        <v>0</v>
      </c>
      <c r="N62" s="443">
        <v>0</v>
      </c>
      <c r="O62" s="444">
        <v>0</v>
      </c>
      <c r="P62" s="157">
        <v>63801</v>
      </c>
    </row>
    <row r="63" spans="2:16" ht="15.5" x14ac:dyDescent="0.35">
      <c r="B63" s="551"/>
      <c r="C63" s="153" t="s">
        <v>208</v>
      </c>
      <c r="D63" s="24">
        <v>4081</v>
      </c>
      <c r="E63" s="24">
        <v>4073</v>
      </c>
      <c r="F63" s="24">
        <v>4067</v>
      </c>
      <c r="G63" s="24">
        <v>4031</v>
      </c>
      <c r="H63" s="24">
        <v>4017</v>
      </c>
      <c r="I63" s="24">
        <v>3982</v>
      </c>
      <c r="J63" s="24">
        <v>4011</v>
      </c>
      <c r="K63" s="443">
        <v>0</v>
      </c>
      <c r="L63" s="443">
        <v>0</v>
      </c>
      <c r="M63" s="443">
        <v>0</v>
      </c>
      <c r="N63" s="443">
        <v>0</v>
      </c>
      <c r="O63" s="444">
        <v>0</v>
      </c>
      <c r="P63" s="157">
        <v>4037</v>
      </c>
    </row>
    <row r="64" spans="2:16" ht="15.5" x14ac:dyDescent="0.35">
      <c r="B64" s="551"/>
      <c r="C64" s="153" t="s">
        <v>210</v>
      </c>
      <c r="D64" s="24">
        <v>2257</v>
      </c>
      <c r="E64" s="24">
        <v>2275</v>
      </c>
      <c r="F64" s="24">
        <v>2227</v>
      </c>
      <c r="G64" s="24">
        <v>2178</v>
      </c>
      <c r="H64" s="24">
        <v>2211</v>
      </c>
      <c r="I64" s="24">
        <v>2179</v>
      </c>
      <c r="J64" s="24">
        <v>2174</v>
      </c>
      <c r="K64" s="443">
        <v>0</v>
      </c>
      <c r="L64" s="443">
        <v>0</v>
      </c>
      <c r="M64" s="443">
        <v>0</v>
      </c>
      <c r="N64" s="443">
        <v>0</v>
      </c>
      <c r="O64" s="444">
        <v>0</v>
      </c>
      <c r="P64" s="157">
        <v>2214</v>
      </c>
    </row>
    <row r="65" spans="2:16" ht="19" thickBot="1" x14ac:dyDescent="0.4">
      <c r="B65" s="551"/>
      <c r="C65" s="154" t="s">
        <v>320</v>
      </c>
      <c r="D65" s="158">
        <v>7475</v>
      </c>
      <c r="E65" s="158">
        <v>7482</v>
      </c>
      <c r="F65" s="158">
        <v>4744</v>
      </c>
      <c r="G65" s="158">
        <v>6175</v>
      </c>
      <c r="H65" s="158">
        <v>8632</v>
      </c>
      <c r="I65" s="158">
        <v>11304</v>
      </c>
      <c r="J65" s="158">
        <v>11101</v>
      </c>
      <c r="K65" s="445">
        <v>0</v>
      </c>
      <c r="L65" s="445">
        <v>0</v>
      </c>
      <c r="M65" s="445">
        <v>0</v>
      </c>
      <c r="N65" s="445">
        <v>0</v>
      </c>
      <c r="O65" s="446">
        <v>0</v>
      </c>
      <c r="P65" s="159">
        <v>8130</v>
      </c>
    </row>
    <row r="66" spans="2:16" ht="16" thickTop="1" thickBot="1" x14ac:dyDescent="0.35">
      <c r="B66" s="552"/>
      <c r="C66" s="160" t="s">
        <v>36</v>
      </c>
      <c r="D66" s="161">
        <v>132745</v>
      </c>
      <c r="E66" s="161">
        <v>132993</v>
      </c>
      <c r="F66" s="161">
        <v>130001</v>
      </c>
      <c r="G66" s="161">
        <v>130509</v>
      </c>
      <c r="H66" s="161">
        <v>132003</v>
      </c>
      <c r="I66" s="161">
        <v>133941</v>
      </c>
      <c r="J66" s="161">
        <v>133358</v>
      </c>
      <c r="K66" s="447">
        <v>0</v>
      </c>
      <c r="L66" s="447">
        <v>0</v>
      </c>
      <c r="M66" s="447">
        <v>0</v>
      </c>
      <c r="N66" s="447">
        <v>0</v>
      </c>
      <c r="O66" s="448">
        <v>0</v>
      </c>
      <c r="P66" s="162">
        <v>132221</v>
      </c>
    </row>
    <row r="67" spans="2:16" ht="15.5" x14ac:dyDescent="0.35">
      <c r="B67" s="550" t="s">
        <v>294</v>
      </c>
      <c r="C67" s="152" t="s">
        <v>171</v>
      </c>
      <c r="D67" s="155">
        <v>160258</v>
      </c>
      <c r="E67" s="155">
        <v>159412</v>
      </c>
      <c r="F67" s="155">
        <v>156762</v>
      </c>
      <c r="G67" s="155">
        <v>152888</v>
      </c>
      <c r="H67" s="155">
        <v>145367</v>
      </c>
      <c r="I67" s="155">
        <v>144840</v>
      </c>
      <c r="J67" s="155">
        <v>143205</v>
      </c>
      <c r="K67" s="441">
        <v>0</v>
      </c>
      <c r="L67" s="441">
        <v>0</v>
      </c>
      <c r="M67" s="441">
        <v>0</v>
      </c>
      <c r="N67" s="441">
        <v>0</v>
      </c>
      <c r="O67" s="442">
        <v>0</v>
      </c>
      <c r="P67" s="156">
        <v>151819</v>
      </c>
    </row>
    <row r="68" spans="2:16" ht="19" thickBot="1" x14ac:dyDescent="0.4">
      <c r="B68" s="551"/>
      <c r="C68" s="154" t="s">
        <v>320</v>
      </c>
      <c r="D68" s="158">
        <v>56858</v>
      </c>
      <c r="E68" s="158">
        <v>56373</v>
      </c>
      <c r="F68" s="158">
        <v>54907</v>
      </c>
      <c r="G68" s="158">
        <v>57392</v>
      </c>
      <c r="H68" s="158">
        <v>52955</v>
      </c>
      <c r="I68" s="158">
        <v>56750</v>
      </c>
      <c r="J68" s="158">
        <v>55531</v>
      </c>
      <c r="K68" s="445">
        <v>0</v>
      </c>
      <c r="L68" s="445">
        <v>0</v>
      </c>
      <c r="M68" s="445">
        <v>0</v>
      </c>
      <c r="N68" s="445">
        <v>0</v>
      </c>
      <c r="O68" s="446">
        <v>0</v>
      </c>
      <c r="P68" s="159">
        <v>55824</v>
      </c>
    </row>
    <row r="69" spans="2:16" ht="16" thickTop="1" thickBot="1" x14ac:dyDescent="0.35">
      <c r="B69" s="552"/>
      <c r="C69" s="160" t="s">
        <v>36</v>
      </c>
      <c r="D69" s="161">
        <v>217116</v>
      </c>
      <c r="E69" s="161">
        <v>215785</v>
      </c>
      <c r="F69" s="161">
        <v>211669</v>
      </c>
      <c r="G69" s="161">
        <v>210280</v>
      </c>
      <c r="H69" s="161">
        <v>198322</v>
      </c>
      <c r="I69" s="161">
        <v>201590</v>
      </c>
      <c r="J69" s="161">
        <v>198736</v>
      </c>
      <c r="K69" s="447">
        <v>0</v>
      </c>
      <c r="L69" s="447">
        <v>0</v>
      </c>
      <c r="M69" s="447">
        <v>0</v>
      </c>
      <c r="N69" s="447">
        <v>0</v>
      </c>
      <c r="O69" s="448">
        <v>0</v>
      </c>
      <c r="P69" s="162">
        <v>207643</v>
      </c>
    </row>
    <row r="70" spans="2:16" ht="15.5" x14ac:dyDescent="0.35">
      <c r="B70" s="550" t="s">
        <v>291</v>
      </c>
      <c r="C70" s="152" t="s">
        <v>161</v>
      </c>
      <c r="D70" s="155">
        <v>40406</v>
      </c>
      <c r="E70" s="155">
        <v>40463</v>
      </c>
      <c r="F70" s="155">
        <v>42646</v>
      </c>
      <c r="G70" s="155">
        <v>41983</v>
      </c>
      <c r="H70" s="155">
        <v>41278</v>
      </c>
      <c r="I70" s="155">
        <v>41047</v>
      </c>
      <c r="J70" s="155">
        <v>40758</v>
      </c>
      <c r="K70" s="441">
        <v>0</v>
      </c>
      <c r="L70" s="441">
        <v>0</v>
      </c>
      <c r="M70" s="441">
        <v>0</v>
      </c>
      <c r="N70" s="441">
        <v>0</v>
      </c>
      <c r="O70" s="442">
        <v>0</v>
      </c>
      <c r="P70" s="156">
        <v>41225</v>
      </c>
    </row>
    <row r="71" spans="2:16" ht="15.5" x14ac:dyDescent="0.35">
      <c r="B71" s="551"/>
      <c r="C71" s="153" t="s">
        <v>162</v>
      </c>
      <c r="D71" s="24">
        <v>5315</v>
      </c>
      <c r="E71" s="24">
        <v>5351</v>
      </c>
      <c r="F71" s="24">
        <v>5401</v>
      </c>
      <c r="G71" s="24">
        <v>5175</v>
      </c>
      <c r="H71" s="24">
        <v>5047</v>
      </c>
      <c r="I71" s="24">
        <v>4746</v>
      </c>
      <c r="J71" s="24">
        <v>4750</v>
      </c>
      <c r="K71" s="443">
        <v>0</v>
      </c>
      <c r="L71" s="443">
        <v>0</v>
      </c>
      <c r="M71" s="443">
        <v>0</v>
      </c>
      <c r="N71" s="443">
        <v>0</v>
      </c>
      <c r="O71" s="444">
        <v>0</v>
      </c>
      <c r="P71" s="157">
        <v>5112</v>
      </c>
    </row>
    <row r="72" spans="2:16" ht="15.5" x14ac:dyDescent="0.35">
      <c r="B72" s="551"/>
      <c r="C72" s="153" t="s">
        <v>165</v>
      </c>
      <c r="D72" s="24">
        <v>1123</v>
      </c>
      <c r="E72" s="24">
        <v>1122</v>
      </c>
      <c r="F72" s="24">
        <v>1169</v>
      </c>
      <c r="G72" s="24">
        <v>1172</v>
      </c>
      <c r="H72" s="24">
        <v>1137</v>
      </c>
      <c r="I72" s="24">
        <v>1101</v>
      </c>
      <c r="J72" s="24">
        <v>1084</v>
      </c>
      <c r="K72" s="443">
        <v>0</v>
      </c>
      <c r="L72" s="443">
        <v>0</v>
      </c>
      <c r="M72" s="443">
        <v>0</v>
      </c>
      <c r="N72" s="443">
        <v>0</v>
      </c>
      <c r="O72" s="444">
        <v>0</v>
      </c>
      <c r="P72" s="157">
        <v>1130</v>
      </c>
    </row>
    <row r="73" spans="2:16" ht="15.5" x14ac:dyDescent="0.35">
      <c r="B73" s="551"/>
      <c r="C73" s="153" t="s">
        <v>179</v>
      </c>
      <c r="D73" s="24">
        <v>794</v>
      </c>
      <c r="E73" s="24">
        <v>786</v>
      </c>
      <c r="F73" s="24">
        <v>831</v>
      </c>
      <c r="G73" s="24">
        <v>825</v>
      </c>
      <c r="H73" s="24">
        <v>806</v>
      </c>
      <c r="I73" s="24">
        <v>798</v>
      </c>
      <c r="J73" s="24">
        <v>814</v>
      </c>
      <c r="K73" s="443">
        <v>0</v>
      </c>
      <c r="L73" s="443">
        <v>0</v>
      </c>
      <c r="M73" s="443">
        <v>0</v>
      </c>
      <c r="N73" s="443">
        <v>0</v>
      </c>
      <c r="O73" s="444">
        <v>0</v>
      </c>
      <c r="P73" s="157">
        <v>808</v>
      </c>
    </row>
    <row r="74" spans="2:16" ht="15.5" x14ac:dyDescent="0.35">
      <c r="B74" s="551"/>
      <c r="C74" s="153" t="s">
        <v>185</v>
      </c>
      <c r="D74" s="24">
        <v>68378</v>
      </c>
      <c r="E74" s="24">
        <v>67458</v>
      </c>
      <c r="F74" s="24">
        <v>66541</v>
      </c>
      <c r="G74" s="24">
        <v>65426</v>
      </c>
      <c r="H74" s="24">
        <v>61988</v>
      </c>
      <c r="I74" s="24">
        <v>60300</v>
      </c>
      <c r="J74" s="24">
        <v>61428</v>
      </c>
      <c r="K74" s="443">
        <v>0</v>
      </c>
      <c r="L74" s="443">
        <v>0</v>
      </c>
      <c r="M74" s="443">
        <v>0</v>
      </c>
      <c r="N74" s="443">
        <v>0</v>
      </c>
      <c r="O74" s="444">
        <v>0</v>
      </c>
      <c r="P74" s="157">
        <v>64503</v>
      </c>
    </row>
    <row r="75" spans="2:16" ht="19" thickBot="1" x14ac:dyDescent="0.4">
      <c r="B75" s="551"/>
      <c r="C75" s="154" t="s">
        <v>320</v>
      </c>
      <c r="D75" s="158">
        <v>35898</v>
      </c>
      <c r="E75" s="158">
        <v>35653</v>
      </c>
      <c r="F75" s="158">
        <v>33512</v>
      </c>
      <c r="G75" s="158">
        <v>33975</v>
      </c>
      <c r="H75" s="158">
        <v>33285</v>
      </c>
      <c r="I75" s="158">
        <v>32685</v>
      </c>
      <c r="J75" s="158">
        <v>33080</v>
      </c>
      <c r="K75" s="445">
        <v>0</v>
      </c>
      <c r="L75" s="445">
        <v>0</v>
      </c>
      <c r="M75" s="445">
        <v>0</v>
      </c>
      <c r="N75" s="445">
        <v>0</v>
      </c>
      <c r="O75" s="446">
        <v>0</v>
      </c>
      <c r="P75" s="159">
        <v>34013</v>
      </c>
    </row>
    <row r="76" spans="2:16" ht="16" thickTop="1" thickBot="1" x14ac:dyDescent="0.35">
      <c r="B76" s="552"/>
      <c r="C76" s="160" t="s">
        <v>36</v>
      </c>
      <c r="D76" s="161">
        <v>151914</v>
      </c>
      <c r="E76" s="161">
        <v>150833</v>
      </c>
      <c r="F76" s="161">
        <v>150100</v>
      </c>
      <c r="G76" s="161">
        <v>148556</v>
      </c>
      <c r="H76" s="161">
        <v>143541</v>
      </c>
      <c r="I76" s="161">
        <v>140677</v>
      </c>
      <c r="J76" s="161">
        <v>141914</v>
      </c>
      <c r="K76" s="447">
        <v>0</v>
      </c>
      <c r="L76" s="447">
        <v>0</v>
      </c>
      <c r="M76" s="447">
        <v>0</v>
      </c>
      <c r="N76" s="447">
        <v>0</v>
      </c>
      <c r="O76" s="448">
        <v>0</v>
      </c>
      <c r="P76" s="162">
        <v>146791</v>
      </c>
    </row>
    <row r="77" spans="2:16" ht="15.5" x14ac:dyDescent="0.35">
      <c r="B77" s="550" t="s">
        <v>292</v>
      </c>
      <c r="C77" s="152" t="s">
        <v>175</v>
      </c>
      <c r="D77" s="155">
        <v>161727</v>
      </c>
      <c r="E77" s="155">
        <v>162857</v>
      </c>
      <c r="F77" s="155">
        <v>171032</v>
      </c>
      <c r="G77" s="155">
        <v>168695</v>
      </c>
      <c r="H77" s="155">
        <v>165124</v>
      </c>
      <c r="I77" s="155">
        <v>161915</v>
      </c>
      <c r="J77" s="155">
        <v>160236</v>
      </c>
      <c r="K77" s="441">
        <v>0</v>
      </c>
      <c r="L77" s="441">
        <v>0</v>
      </c>
      <c r="M77" s="441">
        <v>0</v>
      </c>
      <c r="N77" s="441">
        <v>0</v>
      </c>
      <c r="O77" s="442">
        <v>0</v>
      </c>
      <c r="P77" s="156">
        <v>164512</v>
      </c>
    </row>
    <row r="78" spans="2:16" ht="15.5" x14ac:dyDescent="0.35">
      <c r="B78" s="551"/>
      <c r="C78" s="153" t="s">
        <v>202</v>
      </c>
      <c r="D78" s="24">
        <v>1663</v>
      </c>
      <c r="E78" s="24">
        <v>1658</v>
      </c>
      <c r="F78" s="24">
        <v>1672</v>
      </c>
      <c r="G78" s="24">
        <v>1549</v>
      </c>
      <c r="H78" s="24">
        <v>1517</v>
      </c>
      <c r="I78" s="24">
        <v>1356</v>
      </c>
      <c r="J78" s="24">
        <v>1308</v>
      </c>
      <c r="K78" s="443">
        <v>0</v>
      </c>
      <c r="L78" s="443">
        <v>0</v>
      </c>
      <c r="M78" s="443">
        <v>0</v>
      </c>
      <c r="N78" s="443">
        <v>0</v>
      </c>
      <c r="O78" s="444">
        <v>0</v>
      </c>
      <c r="P78" s="157">
        <v>1532</v>
      </c>
    </row>
    <row r="79" spans="2:16" ht="15.5" x14ac:dyDescent="0.35">
      <c r="B79" s="551"/>
      <c r="C79" s="153" t="s">
        <v>215</v>
      </c>
      <c r="D79" s="24">
        <v>4667</v>
      </c>
      <c r="E79" s="24">
        <v>4738</v>
      </c>
      <c r="F79" s="24">
        <v>5270</v>
      </c>
      <c r="G79" s="24">
        <v>5241</v>
      </c>
      <c r="H79" s="24">
        <v>5106</v>
      </c>
      <c r="I79" s="24">
        <v>5064</v>
      </c>
      <c r="J79" s="24">
        <v>5042</v>
      </c>
      <c r="K79" s="443">
        <v>0</v>
      </c>
      <c r="L79" s="443">
        <v>0</v>
      </c>
      <c r="M79" s="443">
        <v>0</v>
      </c>
      <c r="N79" s="443">
        <v>0</v>
      </c>
      <c r="O79" s="444">
        <v>0</v>
      </c>
      <c r="P79" s="157">
        <v>5018</v>
      </c>
    </row>
    <row r="80" spans="2:16" ht="19" thickBot="1" x14ac:dyDescent="0.4">
      <c r="B80" s="551"/>
      <c r="C80" s="154" t="s">
        <v>320</v>
      </c>
      <c r="D80" s="158">
        <v>6245</v>
      </c>
      <c r="E80" s="158">
        <v>6360</v>
      </c>
      <c r="F80" s="158">
        <v>5818</v>
      </c>
      <c r="G80" s="158">
        <v>9618</v>
      </c>
      <c r="H80" s="158">
        <v>23657</v>
      </c>
      <c r="I80" s="158">
        <v>18457</v>
      </c>
      <c r="J80" s="158">
        <v>14073</v>
      </c>
      <c r="K80" s="445">
        <v>0</v>
      </c>
      <c r="L80" s="445">
        <v>0</v>
      </c>
      <c r="M80" s="445">
        <v>0</v>
      </c>
      <c r="N80" s="445">
        <v>0</v>
      </c>
      <c r="O80" s="446">
        <v>0</v>
      </c>
      <c r="P80" s="159">
        <v>12033</v>
      </c>
    </row>
    <row r="81" spans="2:18" ht="16" thickTop="1" thickBot="1" x14ac:dyDescent="0.35">
      <c r="B81" s="552"/>
      <c r="C81" s="160" t="s">
        <v>36</v>
      </c>
      <c r="D81" s="161">
        <v>174302</v>
      </c>
      <c r="E81" s="161">
        <v>175613</v>
      </c>
      <c r="F81" s="161">
        <v>183792</v>
      </c>
      <c r="G81" s="161">
        <v>185103</v>
      </c>
      <c r="H81" s="161">
        <v>195404</v>
      </c>
      <c r="I81" s="161">
        <v>186792</v>
      </c>
      <c r="J81" s="161">
        <v>180659</v>
      </c>
      <c r="K81" s="447">
        <v>0</v>
      </c>
      <c r="L81" s="447">
        <v>0</v>
      </c>
      <c r="M81" s="447">
        <v>0</v>
      </c>
      <c r="N81" s="447">
        <v>0</v>
      </c>
      <c r="O81" s="448">
        <v>0</v>
      </c>
      <c r="P81" s="162">
        <v>183095</v>
      </c>
    </row>
    <row r="82" spans="2:18" ht="5.25" customHeight="1" thickBot="1" x14ac:dyDescent="0.35">
      <c r="B82" s="168"/>
      <c r="C82" s="169"/>
      <c r="D82" s="170">
        <v>0</v>
      </c>
      <c r="E82" s="170">
        <v>0</v>
      </c>
      <c r="F82" s="170">
        <v>0</v>
      </c>
      <c r="G82" s="170">
        <v>0</v>
      </c>
      <c r="H82" s="170">
        <v>0</v>
      </c>
      <c r="I82" s="170">
        <v>0</v>
      </c>
      <c r="J82" s="170">
        <v>0</v>
      </c>
      <c r="K82" s="449">
        <v>0</v>
      </c>
      <c r="L82" s="449">
        <v>0</v>
      </c>
      <c r="M82" s="449">
        <v>0</v>
      </c>
      <c r="N82" s="449">
        <v>0</v>
      </c>
      <c r="O82" s="449">
        <v>0</v>
      </c>
      <c r="P82" s="171">
        <v>0</v>
      </c>
    </row>
    <row r="83" spans="2:18" ht="15.5" thickBot="1" x14ac:dyDescent="0.35">
      <c r="B83" s="556" t="s">
        <v>219</v>
      </c>
      <c r="C83" s="557"/>
      <c r="D83" s="163">
        <v>1227874</v>
      </c>
      <c r="E83" s="163">
        <v>1233523</v>
      </c>
      <c r="F83" s="163">
        <v>1233501</v>
      </c>
      <c r="G83" s="163">
        <v>1222232</v>
      </c>
      <c r="H83" s="163">
        <v>1209366</v>
      </c>
      <c r="I83" s="163">
        <v>1201456</v>
      </c>
      <c r="J83" s="163">
        <v>1194426</v>
      </c>
      <c r="K83" s="450">
        <v>0</v>
      </c>
      <c r="L83" s="450">
        <v>0</v>
      </c>
      <c r="M83" s="450">
        <v>0</v>
      </c>
      <c r="N83" s="450">
        <v>0</v>
      </c>
      <c r="O83" s="450">
        <v>0</v>
      </c>
      <c r="P83" s="164">
        <v>1217482</v>
      </c>
    </row>
    <row r="84" spans="2:18" ht="32.25" customHeight="1" x14ac:dyDescent="0.25">
      <c r="B84" s="553" t="s">
        <v>319</v>
      </c>
      <c r="C84" s="554"/>
      <c r="D84" s="554"/>
      <c r="E84" s="554"/>
      <c r="F84" s="554"/>
      <c r="G84" s="554"/>
      <c r="H84" s="554"/>
      <c r="I84" s="554"/>
      <c r="J84" s="554"/>
      <c r="K84" s="554"/>
      <c r="L84" s="554"/>
      <c r="M84" s="554"/>
      <c r="N84" s="554"/>
      <c r="O84" s="554"/>
      <c r="P84" s="555"/>
    </row>
    <row r="85" spans="2:18" ht="31" x14ac:dyDescent="0.35">
      <c r="B85" s="490" t="s">
        <v>330</v>
      </c>
      <c r="C85" s="491"/>
      <c r="D85" s="491"/>
      <c r="E85" s="491"/>
      <c r="F85" s="491"/>
      <c r="G85" s="491"/>
      <c r="H85" s="491"/>
      <c r="I85" s="491"/>
      <c r="J85" s="491"/>
      <c r="K85" s="491"/>
      <c r="L85" s="491"/>
      <c r="M85" s="491"/>
      <c r="N85" s="491"/>
      <c r="O85" s="491"/>
      <c r="P85" s="492"/>
      <c r="Q85" s="70" t="s">
        <v>264</v>
      </c>
      <c r="R85" s="165"/>
    </row>
    <row r="87" spans="2:18" x14ac:dyDescent="0.25">
      <c r="E87" s="165"/>
    </row>
    <row r="90" spans="2:18" x14ac:dyDescent="0.25">
      <c r="F90" s="165"/>
    </row>
    <row r="94" spans="2:18" x14ac:dyDescent="0.25">
      <c r="J94" s="151"/>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0"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2018-19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E61"/>
  <sheetViews>
    <sheetView view="pageBreakPreview" zoomScaleNormal="100" zoomScaleSheetLayoutView="100" workbookViewId="0">
      <selection activeCell="F18" sqref="F18"/>
    </sheetView>
  </sheetViews>
  <sheetFormatPr defaultColWidth="9.1796875" defaultRowHeight="15.5" x14ac:dyDescent="0.35"/>
  <cols>
    <col min="1" max="1" width="36.453125" customWidth="1"/>
    <col min="2" max="2" width="42.26953125" customWidth="1"/>
    <col min="3" max="3" width="26.7265625" customWidth="1"/>
    <col min="4" max="4" width="24.54296875" customWidth="1"/>
    <col min="5" max="5" width="24.54296875" style="71" customWidth="1"/>
    <col min="6" max="6" width="15.81640625" customWidth="1"/>
    <col min="7" max="7" width="25.26953125" customWidth="1"/>
    <col min="8" max="8" width="14.81640625" bestFit="1" customWidth="1"/>
    <col min="9" max="9" width="13" bestFit="1" customWidth="1"/>
    <col min="10" max="10" width="8.7265625" bestFit="1" customWidth="1"/>
    <col min="13" max="13" width="11.54296875" bestFit="1" customWidth="1"/>
    <col min="15" max="15" width="9.26953125" bestFit="1" customWidth="1"/>
  </cols>
  <sheetData>
    <row r="1" spans="1:5" ht="21" customHeight="1" x14ac:dyDescent="0.25">
      <c r="A1" s="558" t="s">
        <v>335</v>
      </c>
      <c r="B1" s="559"/>
      <c r="C1" s="559"/>
      <c r="D1" s="560"/>
      <c r="E1"/>
    </row>
    <row r="2" spans="1:5" ht="30" x14ac:dyDescent="0.25">
      <c r="A2" s="282"/>
      <c r="B2" s="311" t="s">
        <v>70</v>
      </c>
      <c r="C2" s="312" t="s">
        <v>345</v>
      </c>
      <c r="D2" s="313" t="s">
        <v>346</v>
      </c>
      <c r="E2"/>
    </row>
    <row r="3" spans="1:5" x14ac:dyDescent="0.35">
      <c r="A3" s="111" t="s">
        <v>3</v>
      </c>
      <c r="B3" s="13">
        <v>47932195</v>
      </c>
      <c r="C3" s="14">
        <v>47852128</v>
      </c>
      <c r="D3" s="283">
        <v>80067</v>
      </c>
      <c r="E3"/>
    </row>
    <row r="4" spans="1:5" x14ac:dyDescent="0.35">
      <c r="A4" s="111" t="s">
        <v>4</v>
      </c>
      <c r="B4" s="13">
        <v>73320597</v>
      </c>
      <c r="C4" s="14">
        <v>73231190</v>
      </c>
      <c r="D4" s="283">
        <v>89407</v>
      </c>
      <c r="E4"/>
    </row>
    <row r="5" spans="1:5" x14ac:dyDescent="0.35">
      <c r="A5" s="111" t="s">
        <v>5</v>
      </c>
      <c r="B5" s="13">
        <v>48156641</v>
      </c>
      <c r="C5" s="14">
        <v>48021470</v>
      </c>
      <c r="D5" s="248">
        <v>135171</v>
      </c>
      <c r="E5"/>
    </row>
    <row r="6" spans="1:5" x14ac:dyDescent="0.35">
      <c r="A6" s="111" t="s">
        <v>6</v>
      </c>
      <c r="B6" s="13">
        <v>47866901</v>
      </c>
      <c r="C6" s="14">
        <v>47727892</v>
      </c>
      <c r="D6" s="248">
        <v>139009</v>
      </c>
      <c r="E6"/>
    </row>
    <row r="7" spans="1:5" x14ac:dyDescent="0.35">
      <c r="A7" s="111" t="s">
        <v>7</v>
      </c>
      <c r="B7" s="13">
        <v>47200634</v>
      </c>
      <c r="C7" s="14">
        <v>47112482</v>
      </c>
      <c r="D7" s="248">
        <v>88152</v>
      </c>
      <c r="E7"/>
    </row>
    <row r="8" spans="1:5" x14ac:dyDescent="0.35">
      <c r="A8" s="111" t="s">
        <v>8</v>
      </c>
      <c r="B8" s="13">
        <v>29761078</v>
      </c>
      <c r="C8" s="14">
        <v>29685932</v>
      </c>
      <c r="D8" s="248">
        <v>75146</v>
      </c>
      <c r="E8"/>
    </row>
    <row r="9" spans="1:5" x14ac:dyDescent="0.35">
      <c r="A9" s="111" t="s">
        <v>9</v>
      </c>
      <c r="B9" s="13">
        <v>51063148</v>
      </c>
      <c r="C9" s="14">
        <v>51020053</v>
      </c>
      <c r="D9" s="248">
        <v>43095</v>
      </c>
      <c r="E9"/>
    </row>
    <row r="10" spans="1:5" x14ac:dyDescent="0.35">
      <c r="A10" s="111" t="s">
        <v>10</v>
      </c>
      <c r="B10" s="451">
        <v>0</v>
      </c>
      <c r="C10" s="452">
        <v>0</v>
      </c>
      <c r="D10" s="453">
        <v>0</v>
      </c>
      <c r="E10"/>
    </row>
    <row r="11" spans="1:5" x14ac:dyDescent="0.35">
      <c r="A11" s="111" t="s">
        <v>11</v>
      </c>
      <c r="B11" s="451">
        <v>0</v>
      </c>
      <c r="C11" s="452">
        <v>0</v>
      </c>
      <c r="D11" s="453">
        <v>0</v>
      </c>
      <c r="E11"/>
    </row>
    <row r="12" spans="1:5" x14ac:dyDescent="0.35">
      <c r="A12" s="111" t="s">
        <v>12</v>
      </c>
      <c r="B12" s="451">
        <v>0</v>
      </c>
      <c r="C12" s="452">
        <v>0</v>
      </c>
      <c r="D12" s="453">
        <v>0</v>
      </c>
      <c r="E12"/>
    </row>
    <row r="13" spans="1:5" x14ac:dyDescent="0.35">
      <c r="A13" s="111" t="s">
        <v>13</v>
      </c>
      <c r="B13" s="451">
        <v>0</v>
      </c>
      <c r="C13" s="452">
        <v>0</v>
      </c>
      <c r="D13" s="453">
        <v>0</v>
      </c>
      <c r="E13"/>
    </row>
    <row r="14" spans="1:5" x14ac:dyDescent="0.35">
      <c r="A14" s="111" t="s">
        <v>2</v>
      </c>
      <c r="B14" s="454">
        <v>0</v>
      </c>
      <c r="C14" s="455">
        <v>0</v>
      </c>
      <c r="D14" s="456">
        <v>0</v>
      </c>
      <c r="E14"/>
    </row>
    <row r="15" spans="1:5" ht="15" x14ac:dyDescent="0.3">
      <c r="A15" s="284" t="s">
        <v>31</v>
      </c>
      <c r="B15" s="34">
        <v>345301194</v>
      </c>
      <c r="C15" s="15">
        <v>344651147</v>
      </c>
      <c r="D15" s="285">
        <v>650047</v>
      </c>
      <c r="E15"/>
    </row>
    <row r="16" spans="1:5" x14ac:dyDescent="0.35">
      <c r="A16" s="107" t="s">
        <v>32</v>
      </c>
      <c r="B16" s="13">
        <v>656838829</v>
      </c>
      <c r="C16" s="342">
        <v>647450482</v>
      </c>
      <c r="D16" s="343">
        <v>9388347</v>
      </c>
      <c r="E16"/>
    </row>
    <row r="17" spans="1:5" thickBot="1" x14ac:dyDescent="0.35">
      <c r="A17" s="297" t="s">
        <v>23</v>
      </c>
      <c r="B17" s="298">
        <v>311537635</v>
      </c>
      <c r="C17" s="15">
        <v>302799335</v>
      </c>
      <c r="D17" s="285">
        <v>8738300</v>
      </c>
      <c r="E17"/>
    </row>
    <row r="18" spans="1:5" ht="13" x14ac:dyDescent="0.3">
      <c r="A18" s="561" t="s">
        <v>24</v>
      </c>
      <c r="B18" s="562"/>
      <c r="C18" s="562"/>
      <c r="D18" s="563"/>
      <c r="E18"/>
    </row>
    <row r="19" spans="1:5" ht="14.25" customHeight="1" x14ac:dyDescent="0.3">
      <c r="A19" s="564" t="s">
        <v>347</v>
      </c>
      <c r="B19" s="565"/>
      <c r="C19" s="565"/>
      <c r="D19" s="566"/>
      <c r="E19"/>
    </row>
    <row r="20" spans="1:5" ht="13" x14ac:dyDescent="0.3">
      <c r="A20" s="570" t="s">
        <v>314</v>
      </c>
      <c r="B20" s="571"/>
      <c r="C20" s="571"/>
      <c r="D20" s="572"/>
      <c r="E20" s="167" t="s">
        <v>271</v>
      </c>
    </row>
    <row r="21" spans="1:5" ht="39" x14ac:dyDescent="0.3">
      <c r="A21" s="564" t="s">
        <v>338</v>
      </c>
      <c r="B21" s="565"/>
      <c r="C21" s="565"/>
      <c r="D21" s="566"/>
      <c r="E21" s="167" t="s">
        <v>267</v>
      </c>
    </row>
    <row r="22" spans="1:5" ht="26.5" thickBot="1" x14ac:dyDescent="0.35">
      <c r="A22" s="567" t="s">
        <v>348</v>
      </c>
      <c r="B22" s="568"/>
      <c r="C22" s="568"/>
      <c r="D22" s="569"/>
      <c r="E22" s="167" t="s">
        <v>264</v>
      </c>
    </row>
    <row r="23" spans="1:5" ht="26" x14ac:dyDescent="0.3">
      <c r="E23" s="167" t="s">
        <v>264</v>
      </c>
    </row>
    <row r="32" spans="1:5" ht="15" x14ac:dyDescent="0.3">
      <c r="E32" s="256"/>
    </row>
    <row r="61" ht="37.5" customHeight="1" x14ac:dyDescent="0.35"/>
  </sheetData>
  <mergeCells count="6">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A1:K61"/>
  <sheetViews>
    <sheetView view="pageBreakPreview" topLeftCell="A19" zoomScale="90" zoomScaleNormal="100" zoomScaleSheetLayoutView="90" workbookViewId="0">
      <selection activeCell="F18" sqref="F18"/>
    </sheetView>
  </sheetViews>
  <sheetFormatPr defaultColWidth="9.1796875" defaultRowHeight="15.5" x14ac:dyDescent="0.35"/>
  <cols>
    <col min="1" max="1" width="33" bestFit="1" customWidth="1"/>
    <col min="2" max="9" width="17.7265625" customWidth="1"/>
    <col min="10" max="10" width="13.81640625" bestFit="1" customWidth="1"/>
    <col min="11" max="11" width="12.7265625" style="247" bestFit="1" customWidth="1"/>
    <col min="12" max="12" width="12.81640625" bestFit="1" customWidth="1"/>
    <col min="13" max="13" width="11.54296875" bestFit="1" customWidth="1"/>
    <col min="16" max="16" width="16.1796875" bestFit="1" customWidth="1"/>
  </cols>
  <sheetData>
    <row r="1" spans="1:11" ht="15.75" customHeight="1" thickBot="1" x14ac:dyDescent="0.4">
      <c r="A1" s="575" t="s">
        <v>336</v>
      </c>
      <c r="B1" s="576"/>
      <c r="C1" s="576"/>
      <c r="D1" s="576"/>
      <c r="E1" s="576"/>
      <c r="F1" s="576"/>
      <c r="G1" s="576"/>
      <c r="H1" s="576"/>
      <c r="I1" s="577"/>
      <c r="J1" s="280"/>
      <c r="K1"/>
    </row>
    <row r="2" spans="1:11" ht="62" x14ac:dyDescent="0.25">
      <c r="A2" s="244"/>
      <c r="B2" s="245" t="s">
        <v>36</v>
      </c>
      <c r="C2" s="246" t="s">
        <v>295</v>
      </c>
      <c r="D2" s="246" t="s">
        <v>296</v>
      </c>
      <c r="E2" s="246" t="s">
        <v>297</v>
      </c>
      <c r="F2" s="246" t="s">
        <v>298</v>
      </c>
      <c r="G2" s="246" t="s">
        <v>299</v>
      </c>
      <c r="H2" s="246" t="s">
        <v>300</v>
      </c>
      <c r="I2" s="336" t="s">
        <v>301</v>
      </c>
      <c r="J2" s="316" t="s">
        <v>312</v>
      </c>
      <c r="K2"/>
    </row>
    <row r="3" spans="1:11" x14ac:dyDescent="0.35">
      <c r="A3" s="111" t="s">
        <v>3</v>
      </c>
      <c r="B3" s="12">
        <v>47852128</v>
      </c>
      <c r="C3" s="12">
        <v>7123336</v>
      </c>
      <c r="D3" s="12">
        <v>3094991</v>
      </c>
      <c r="E3" s="12">
        <v>9554072</v>
      </c>
      <c r="F3" s="12">
        <v>5854028</v>
      </c>
      <c r="G3" s="128">
        <v>9408974</v>
      </c>
      <c r="H3" s="128">
        <v>7127404</v>
      </c>
      <c r="I3" s="12">
        <v>5475423</v>
      </c>
      <c r="J3" s="248">
        <v>213900</v>
      </c>
      <c r="K3"/>
    </row>
    <row r="4" spans="1:11" x14ac:dyDescent="0.35">
      <c r="A4" s="111" t="s">
        <v>4</v>
      </c>
      <c r="B4" s="12">
        <v>73231190</v>
      </c>
      <c r="C4" s="12">
        <v>7149048</v>
      </c>
      <c r="D4" s="12">
        <v>3093405</v>
      </c>
      <c r="E4" s="12">
        <v>9765724</v>
      </c>
      <c r="F4" s="12">
        <v>5903148</v>
      </c>
      <c r="G4" s="12">
        <v>9489068</v>
      </c>
      <c r="H4" s="12">
        <v>7113937</v>
      </c>
      <c r="I4" s="12">
        <v>5535017</v>
      </c>
      <c r="J4" s="248">
        <v>25181843</v>
      </c>
      <c r="K4"/>
    </row>
    <row r="5" spans="1:11" x14ac:dyDescent="0.35">
      <c r="A5" s="111" t="s">
        <v>5</v>
      </c>
      <c r="B5" s="12">
        <v>48021470</v>
      </c>
      <c r="C5" s="12">
        <v>6968031</v>
      </c>
      <c r="D5" s="12">
        <v>2990575</v>
      </c>
      <c r="E5" s="12">
        <v>10223702</v>
      </c>
      <c r="F5" s="12">
        <v>5781463</v>
      </c>
      <c r="G5" s="128">
        <v>9150961</v>
      </c>
      <c r="H5" s="128">
        <v>7077381</v>
      </c>
      <c r="I5" s="166">
        <v>5831997</v>
      </c>
      <c r="J5" s="248">
        <v>-2640</v>
      </c>
      <c r="K5"/>
    </row>
    <row r="6" spans="1:11" x14ac:dyDescent="0.35">
      <c r="A6" s="111" t="s">
        <v>6</v>
      </c>
      <c r="B6" s="12">
        <v>47727892</v>
      </c>
      <c r="C6" s="12">
        <v>6879417</v>
      </c>
      <c r="D6" s="12">
        <v>2927676</v>
      </c>
      <c r="E6" s="12">
        <v>9896296</v>
      </c>
      <c r="F6" s="12">
        <v>5745956</v>
      </c>
      <c r="G6" s="128">
        <v>9461418</v>
      </c>
      <c r="H6" s="128">
        <v>6985744</v>
      </c>
      <c r="I6" s="166">
        <v>5831385</v>
      </c>
      <c r="J6" s="248">
        <v>0</v>
      </c>
      <c r="K6"/>
    </row>
    <row r="7" spans="1:11" x14ac:dyDescent="0.35">
      <c r="A7" s="111" t="s">
        <v>1</v>
      </c>
      <c r="B7" s="12">
        <v>47112482</v>
      </c>
      <c r="C7" s="12">
        <v>6780899</v>
      </c>
      <c r="D7" s="12">
        <v>2930177</v>
      </c>
      <c r="E7" s="12">
        <v>9814484</v>
      </c>
      <c r="F7" s="12">
        <v>5840578</v>
      </c>
      <c r="G7" s="12">
        <v>8789251</v>
      </c>
      <c r="H7" s="12">
        <v>6733267</v>
      </c>
      <c r="I7" s="12">
        <v>6223826</v>
      </c>
      <c r="J7" s="12">
        <v>0</v>
      </c>
      <c r="K7"/>
    </row>
    <row r="8" spans="1:11" x14ac:dyDescent="0.35">
      <c r="A8" s="111" t="s">
        <v>134</v>
      </c>
      <c r="B8" s="12">
        <v>29685932</v>
      </c>
      <c r="C8" s="128">
        <v>6782651</v>
      </c>
      <c r="D8" s="128">
        <v>2878059</v>
      </c>
      <c r="E8" s="128">
        <v>9648941</v>
      </c>
      <c r="F8" s="128">
        <v>5955010</v>
      </c>
      <c r="G8" s="128">
        <v>9255871</v>
      </c>
      <c r="H8" s="128">
        <v>6687365</v>
      </c>
      <c r="I8" s="12">
        <v>5893998</v>
      </c>
      <c r="J8" s="248">
        <v>-17415963</v>
      </c>
      <c r="K8"/>
    </row>
    <row r="9" spans="1:11" x14ac:dyDescent="0.35">
      <c r="A9" s="111" t="s">
        <v>9</v>
      </c>
      <c r="B9" s="12">
        <v>51020053</v>
      </c>
      <c r="C9" s="128">
        <v>7196491</v>
      </c>
      <c r="D9" s="128">
        <v>3016273</v>
      </c>
      <c r="E9" s="128">
        <v>10899628</v>
      </c>
      <c r="F9" s="128">
        <v>6553148</v>
      </c>
      <c r="G9" s="128">
        <v>9598954</v>
      </c>
      <c r="H9" s="128">
        <v>6994610</v>
      </c>
      <c r="I9" s="128">
        <v>6241740</v>
      </c>
      <c r="J9" s="248">
        <v>519209</v>
      </c>
      <c r="K9"/>
    </row>
    <row r="10" spans="1:11" x14ac:dyDescent="0.35">
      <c r="A10" s="111" t="s">
        <v>10</v>
      </c>
      <c r="B10" s="457">
        <v>0</v>
      </c>
      <c r="C10" s="457">
        <v>0</v>
      </c>
      <c r="D10" s="457">
        <v>0</v>
      </c>
      <c r="E10" s="457">
        <v>0</v>
      </c>
      <c r="F10" s="458">
        <v>0</v>
      </c>
      <c r="G10" s="458">
        <v>0</v>
      </c>
      <c r="H10" s="458">
        <v>0</v>
      </c>
      <c r="I10" s="459">
        <v>0</v>
      </c>
      <c r="J10" s="453">
        <v>0</v>
      </c>
      <c r="K10"/>
    </row>
    <row r="11" spans="1:11" x14ac:dyDescent="0.35">
      <c r="A11" s="111" t="s">
        <v>11</v>
      </c>
      <c r="B11" s="457">
        <v>0</v>
      </c>
      <c r="C11" s="457">
        <v>0</v>
      </c>
      <c r="D11" s="457">
        <v>0</v>
      </c>
      <c r="E11" s="457">
        <v>0</v>
      </c>
      <c r="F11" s="458">
        <v>0</v>
      </c>
      <c r="G11" s="458">
        <v>0</v>
      </c>
      <c r="H11" s="458">
        <v>0</v>
      </c>
      <c r="I11" s="459">
        <v>0</v>
      </c>
      <c r="J11" s="453">
        <v>0</v>
      </c>
      <c r="K11"/>
    </row>
    <row r="12" spans="1:11" x14ac:dyDescent="0.35">
      <c r="A12" s="111" t="s">
        <v>12</v>
      </c>
      <c r="B12" s="457">
        <v>0</v>
      </c>
      <c r="C12" s="457">
        <v>0</v>
      </c>
      <c r="D12" s="457">
        <v>0</v>
      </c>
      <c r="E12" s="457">
        <v>0</v>
      </c>
      <c r="F12" s="458">
        <v>0</v>
      </c>
      <c r="G12" s="458">
        <v>0</v>
      </c>
      <c r="H12" s="458">
        <v>0</v>
      </c>
      <c r="I12" s="459">
        <v>0</v>
      </c>
      <c r="J12" s="453">
        <v>0</v>
      </c>
      <c r="K12"/>
    </row>
    <row r="13" spans="1:11" x14ac:dyDescent="0.35">
      <c r="A13" s="111" t="s">
        <v>13</v>
      </c>
      <c r="B13" s="457">
        <v>0</v>
      </c>
      <c r="C13" s="457">
        <v>0</v>
      </c>
      <c r="D13" s="457">
        <v>0</v>
      </c>
      <c r="E13" s="457">
        <v>0</v>
      </c>
      <c r="F13" s="458">
        <v>0</v>
      </c>
      <c r="G13" s="458">
        <v>0</v>
      </c>
      <c r="H13" s="458">
        <v>0</v>
      </c>
      <c r="I13" s="459">
        <v>0</v>
      </c>
      <c r="J13" s="453">
        <v>0</v>
      </c>
      <c r="K13"/>
    </row>
    <row r="14" spans="1:11" x14ac:dyDescent="0.35">
      <c r="A14" s="113" t="s">
        <v>25</v>
      </c>
      <c r="B14" s="460">
        <v>0</v>
      </c>
      <c r="C14" s="460">
        <v>0</v>
      </c>
      <c r="D14" s="460">
        <v>0</v>
      </c>
      <c r="E14" s="460">
        <v>0</v>
      </c>
      <c r="F14" s="461">
        <v>0</v>
      </c>
      <c r="G14" s="461">
        <v>0</v>
      </c>
      <c r="H14" s="461">
        <v>0</v>
      </c>
      <c r="I14" s="462">
        <v>0</v>
      </c>
      <c r="J14" s="463">
        <v>0</v>
      </c>
      <c r="K14"/>
    </row>
    <row r="15" spans="1:11" ht="15" x14ac:dyDescent="0.3">
      <c r="A15" s="106" t="s">
        <v>31</v>
      </c>
      <c r="B15" s="331">
        <v>344651147</v>
      </c>
      <c r="C15" s="330">
        <v>48879873</v>
      </c>
      <c r="D15" s="331">
        <v>20931156</v>
      </c>
      <c r="E15" s="331">
        <v>69802847</v>
      </c>
      <c r="F15" s="330">
        <v>41633331</v>
      </c>
      <c r="G15" s="330">
        <v>65154497</v>
      </c>
      <c r="H15" s="330">
        <v>48719708</v>
      </c>
      <c r="I15" s="332">
        <v>41033386</v>
      </c>
      <c r="J15" s="333">
        <v>8496349</v>
      </c>
      <c r="K15"/>
    </row>
    <row r="16" spans="1:11" x14ac:dyDescent="0.35">
      <c r="A16" s="107" t="s">
        <v>32</v>
      </c>
      <c r="B16" s="334">
        <v>647450482</v>
      </c>
      <c r="C16" s="578"/>
      <c r="D16" s="578"/>
      <c r="E16" s="578"/>
      <c r="F16" s="578"/>
      <c r="G16" s="578"/>
      <c r="H16" s="578"/>
      <c r="I16" s="578"/>
      <c r="J16" s="579"/>
      <c r="K16"/>
    </row>
    <row r="17" spans="1:11" thickBot="1" x14ac:dyDescent="0.35">
      <c r="A17" s="114" t="s">
        <v>23</v>
      </c>
      <c r="B17" s="335">
        <v>302799335</v>
      </c>
      <c r="C17" s="580"/>
      <c r="D17" s="580"/>
      <c r="E17" s="580"/>
      <c r="F17" s="580"/>
      <c r="G17" s="580"/>
      <c r="H17" s="580"/>
      <c r="I17" s="580"/>
      <c r="J17" s="581"/>
      <c r="K17"/>
    </row>
    <row r="18" spans="1:11" ht="15.75" customHeight="1" x14ac:dyDescent="0.3">
      <c r="A18" s="585" t="s">
        <v>311</v>
      </c>
      <c r="B18" s="586"/>
      <c r="C18" s="586"/>
      <c r="D18" s="586"/>
      <c r="E18" s="586"/>
      <c r="F18" s="586"/>
      <c r="G18" s="586"/>
      <c r="H18" s="586"/>
      <c r="I18" s="586"/>
      <c r="J18" s="587"/>
      <c r="K18"/>
    </row>
    <row r="19" spans="1:11" ht="27.75" customHeight="1" x14ac:dyDescent="0.25">
      <c r="A19" s="582" t="s">
        <v>313</v>
      </c>
      <c r="B19" s="583"/>
      <c r="C19" s="583"/>
      <c r="D19" s="583"/>
      <c r="E19" s="583"/>
      <c r="F19" s="583"/>
      <c r="G19" s="583"/>
      <c r="H19" s="583"/>
      <c r="I19" s="583"/>
      <c r="J19" s="584"/>
      <c r="K19"/>
    </row>
    <row r="20" spans="1:11" ht="12.75" hidden="1" customHeight="1" x14ac:dyDescent="0.35">
      <c r="A20" s="573" t="s">
        <v>108</v>
      </c>
      <c r="B20" s="574"/>
      <c r="C20" s="574"/>
      <c r="D20" s="574"/>
      <c r="E20" s="574"/>
      <c r="F20" s="574"/>
      <c r="G20" s="574"/>
      <c r="H20" s="344"/>
      <c r="I20" s="281"/>
      <c r="J20" s="281"/>
      <c r="K20"/>
    </row>
    <row r="21" spans="1:11" ht="12.75" hidden="1" customHeight="1" x14ac:dyDescent="0.35">
      <c r="A21" s="573" t="s">
        <v>110</v>
      </c>
      <c r="B21" s="574"/>
      <c r="C21" s="574"/>
      <c r="D21" s="574"/>
      <c r="E21" s="574"/>
      <c r="F21" s="574"/>
      <c r="G21" s="574"/>
      <c r="H21" s="344"/>
      <c r="I21" s="281"/>
      <c r="J21" s="281"/>
      <c r="K21"/>
    </row>
    <row r="22" spans="1:11" ht="16" thickBot="1" x14ac:dyDescent="0.4">
      <c r="A22" s="588"/>
      <c r="B22" s="589"/>
      <c r="C22" s="589"/>
      <c r="D22" s="589"/>
      <c r="E22" s="589"/>
      <c r="F22" s="589"/>
      <c r="G22" s="589"/>
      <c r="H22" s="589"/>
      <c r="I22" s="589"/>
      <c r="J22" s="590"/>
      <c r="K22"/>
    </row>
    <row r="23" spans="1:11" ht="16.5" customHeight="1" thickBot="1" x14ac:dyDescent="0.3">
      <c r="A23" s="575" t="s">
        <v>351</v>
      </c>
      <c r="B23" s="576"/>
      <c r="C23" s="576"/>
      <c r="D23" s="576"/>
      <c r="E23" s="576"/>
      <c r="F23" s="576"/>
      <c r="G23" s="576"/>
      <c r="H23" s="576"/>
      <c r="I23" s="576"/>
      <c r="J23" s="577"/>
      <c r="K23"/>
    </row>
    <row r="24" spans="1:11" ht="62" x14ac:dyDescent="0.25">
      <c r="A24" s="116"/>
      <c r="B24" s="108" t="s">
        <v>36</v>
      </c>
      <c r="C24" s="109" t="s">
        <v>295</v>
      </c>
      <c r="D24" s="109" t="s">
        <v>296</v>
      </c>
      <c r="E24" s="109" t="s">
        <v>297</v>
      </c>
      <c r="F24" s="109" t="s">
        <v>298</v>
      </c>
      <c r="G24" s="109" t="s">
        <v>299</v>
      </c>
      <c r="H24" s="109" t="s">
        <v>300</v>
      </c>
      <c r="I24" s="110" t="s">
        <v>301</v>
      </c>
      <c r="J24" s="242" t="s">
        <v>37</v>
      </c>
      <c r="K24"/>
    </row>
    <row r="25" spans="1:11" x14ac:dyDescent="0.25">
      <c r="A25" s="117" t="s">
        <v>3</v>
      </c>
      <c r="B25" s="20">
        <v>1253636</v>
      </c>
      <c r="C25" s="20">
        <v>191021</v>
      </c>
      <c r="D25" s="179">
        <v>91604</v>
      </c>
      <c r="E25" s="20">
        <v>269243</v>
      </c>
      <c r="F25" s="20">
        <v>132745</v>
      </c>
      <c r="G25" s="20">
        <v>216889</v>
      </c>
      <c r="H25" s="179">
        <v>152044</v>
      </c>
      <c r="I25" s="2">
        <v>174302</v>
      </c>
      <c r="J25" s="118">
        <v>25788</v>
      </c>
      <c r="K25"/>
    </row>
    <row r="26" spans="1:11" x14ac:dyDescent="0.25">
      <c r="A26" s="117" t="s">
        <v>4</v>
      </c>
      <c r="B26" s="20">
        <v>1256761</v>
      </c>
      <c r="C26" s="20">
        <v>190864</v>
      </c>
      <c r="D26" s="179">
        <v>91702</v>
      </c>
      <c r="E26" s="20">
        <v>275738</v>
      </c>
      <c r="F26" s="20">
        <v>132994</v>
      </c>
      <c r="G26" s="20">
        <v>215731</v>
      </c>
      <c r="H26" s="179">
        <v>150853</v>
      </c>
      <c r="I26" s="346">
        <v>175613</v>
      </c>
      <c r="J26" s="118">
        <v>23266</v>
      </c>
      <c r="K26"/>
    </row>
    <row r="27" spans="1:11" x14ac:dyDescent="0.25">
      <c r="A27" s="117" t="s">
        <v>5</v>
      </c>
      <c r="B27" s="20">
        <v>1257730</v>
      </c>
      <c r="C27" s="20">
        <v>186540</v>
      </c>
      <c r="D27" s="179">
        <v>87989</v>
      </c>
      <c r="E27" s="20">
        <v>283397</v>
      </c>
      <c r="F27" s="20">
        <v>130001</v>
      </c>
      <c r="G27" s="20">
        <v>211667</v>
      </c>
      <c r="H27" s="179">
        <v>150100</v>
      </c>
      <c r="I27" s="346">
        <v>183792</v>
      </c>
      <c r="J27" s="118">
        <v>24244</v>
      </c>
      <c r="K27"/>
    </row>
    <row r="28" spans="1:11" x14ac:dyDescent="0.25">
      <c r="A28" s="117" t="s">
        <v>6</v>
      </c>
      <c r="B28" s="20">
        <v>1245983</v>
      </c>
      <c r="C28" s="20">
        <v>183776</v>
      </c>
      <c r="D28" s="179">
        <v>86587</v>
      </c>
      <c r="E28" s="20">
        <v>277415</v>
      </c>
      <c r="F28" s="20">
        <v>130509</v>
      </c>
      <c r="G28" s="20">
        <v>210278</v>
      </c>
      <c r="H28" s="179">
        <v>148555</v>
      </c>
      <c r="I28" s="346">
        <v>185103</v>
      </c>
      <c r="J28" s="118">
        <v>23760</v>
      </c>
      <c r="K28"/>
    </row>
    <row r="29" spans="1:11" x14ac:dyDescent="0.25">
      <c r="A29" s="117" t="s">
        <v>7</v>
      </c>
      <c r="B29" s="20">
        <v>1231618</v>
      </c>
      <c r="C29" s="20">
        <v>181395</v>
      </c>
      <c r="D29" s="179">
        <v>86084</v>
      </c>
      <c r="E29" s="20">
        <v>272617</v>
      </c>
      <c r="F29" s="20">
        <v>132003</v>
      </c>
      <c r="G29" s="20">
        <v>198315</v>
      </c>
      <c r="H29" s="179">
        <v>143546</v>
      </c>
      <c r="I29" s="346">
        <v>195404</v>
      </c>
      <c r="J29" s="118">
        <v>22254</v>
      </c>
      <c r="K29"/>
    </row>
    <row r="30" spans="1:11" x14ac:dyDescent="0.25">
      <c r="A30" s="117" t="s">
        <v>8</v>
      </c>
      <c r="B30" s="20">
        <v>1225072</v>
      </c>
      <c r="C30" s="20">
        <v>181750</v>
      </c>
      <c r="D30" s="179">
        <v>82740</v>
      </c>
      <c r="E30" s="20">
        <v>273966</v>
      </c>
      <c r="F30" s="20">
        <v>133940</v>
      </c>
      <c r="G30" s="20">
        <v>201588</v>
      </c>
      <c r="H30" s="179">
        <v>140677</v>
      </c>
      <c r="I30" s="346">
        <v>186792</v>
      </c>
      <c r="J30" s="118">
        <v>23619</v>
      </c>
      <c r="K30"/>
    </row>
    <row r="31" spans="1:11" x14ac:dyDescent="0.25">
      <c r="A31" s="117" t="s">
        <v>9</v>
      </c>
      <c r="B31" s="20">
        <v>1216723</v>
      </c>
      <c r="C31" s="20">
        <v>181918</v>
      </c>
      <c r="D31" s="179">
        <v>82740</v>
      </c>
      <c r="E31" s="20">
        <v>275162</v>
      </c>
      <c r="F31" s="20">
        <v>133391</v>
      </c>
      <c r="G31" s="20">
        <v>198750</v>
      </c>
      <c r="H31" s="179">
        <v>141925</v>
      </c>
      <c r="I31" s="346">
        <v>180679</v>
      </c>
      <c r="J31" s="118">
        <v>22158</v>
      </c>
      <c r="K31"/>
    </row>
    <row r="32" spans="1:11" x14ac:dyDescent="0.25">
      <c r="A32" s="117" t="s">
        <v>10</v>
      </c>
      <c r="B32" s="20">
        <v>0</v>
      </c>
      <c r="C32" s="20">
        <v>0</v>
      </c>
      <c r="D32" s="179">
        <v>0</v>
      </c>
      <c r="E32" s="20">
        <v>0</v>
      </c>
      <c r="F32" s="20">
        <v>0</v>
      </c>
      <c r="G32" s="20">
        <v>0</v>
      </c>
      <c r="H32" s="179">
        <v>0</v>
      </c>
      <c r="I32" s="2">
        <v>0</v>
      </c>
      <c r="J32" s="118">
        <v>0</v>
      </c>
      <c r="K32"/>
    </row>
    <row r="33" spans="1:11" x14ac:dyDescent="0.25">
      <c r="A33" s="117" t="s">
        <v>11</v>
      </c>
      <c r="B33" s="20">
        <v>0</v>
      </c>
      <c r="C33" s="20">
        <v>0</v>
      </c>
      <c r="D33" s="179">
        <v>0</v>
      </c>
      <c r="E33" s="20">
        <v>0</v>
      </c>
      <c r="F33" s="20">
        <v>0</v>
      </c>
      <c r="G33" s="20">
        <v>0</v>
      </c>
      <c r="H33" s="179">
        <v>0</v>
      </c>
      <c r="I33" s="2">
        <v>0</v>
      </c>
      <c r="J33" s="118">
        <v>0</v>
      </c>
      <c r="K33"/>
    </row>
    <row r="34" spans="1:11" x14ac:dyDescent="0.25">
      <c r="A34" s="117" t="s">
        <v>12</v>
      </c>
      <c r="B34" s="20">
        <v>0</v>
      </c>
      <c r="C34" s="20">
        <v>0</v>
      </c>
      <c r="D34" s="179">
        <v>0</v>
      </c>
      <c r="E34" s="20">
        <v>0</v>
      </c>
      <c r="F34" s="20">
        <v>0</v>
      </c>
      <c r="G34" s="20">
        <v>0</v>
      </c>
      <c r="H34" s="179">
        <v>0</v>
      </c>
      <c r="I34" s="2">
        <v>0</v>
      </c>
      <c r="J34" s="118">
        <v>0</v>
      </c>
      <c r="K34"/>
    </row>
    <row r="35" spans="1:11" x14ac:dyDescent="0.25">
      <c r="A35" s="117" t="s">
        <v>13</v>
      </c>
      <c r="B35" s="20">
        <v>0</v>
      </c>
      <c r="C35" s="20">
        <v>0</v>
      </c>
      <c r="D35" s="179">
        <v>0</v>
      </c>
      <c r="E35" s="20">
        <v>0</v>
      </c>
      <c r="F35" s="20">
        <v>0</v>
      </c>
      <c r="G35" s="20">
        <v>0</v>
      </c>
      <c r="H35" s="179">
        <v>0</v>
      </c>
      <c r="I35" s="2">
        <v>0</v>
      </c>
      <c r="J35" s="118">
        <v>0</v>
      </c>
      <c r="K35"/>
    </row>
    <row r="36" spans="1:11" x14ac:dyDescent="0.25">
      <c r="A36" s="119" t="s">
        <v>25</v>
      </c>
      <c r="B36" s="324">
        <v>0</v>
      </c>
      <c r="C36" s="324">
        <v>0</v>
      </c>
      <c r="D36" s="324">
        <v>0</v>
      </c>
      <c r="E36" s="324">
        <v>0</v>
      </c>
      <c r="F36" s="324">
        <v>0</v>
      </c>
      <c r="G36" s="324">
        <v>0</v>
      </c>
      <c r="H36" s="340">
        <v>0</v>
      </c>
      <c r="I36" s="318">
        <v>0</v>
      </c>
      <c r="J36" s="325">
        <v>0</v>
      </c>
      <c r="K36"/>
    </row>
    <row r="37" spans="1:11" ht="15" x14ac:dyDescent="0.25">
      <c r="A37" s="106" t="s">
        <v>38</v>
      </c>
      <c r="B37" s="338">
        <v>1241075</v>
      </c>
      <c r="C37" s="339">
        <v>185323</v>
      </c>
      <c r="D37" s="339">
        <v>87064</v>
      </c>
      <c r="E37" s="339">
        <v>275363</v>
      </c>
      <c r="F37" s="339">
        <v>132226</v>
      </c>
      <c r="G37" s="339">
        <v>207603</v>
      </c>
      <c r="H37" s="339">
        <v>146814</v>
      </c>
      <c r="I37" s="337">
        <v>183098</v>
      </c>
      <c r="J37" s="243">
        <v>23584</v>
      </c>
      <c r="K37"/>
    </row>
    <row r="38" spans="1:11" ht="16" thickBot="1" x14ac:dyDescent="0.4">
      <c r="A38" s="107" t="s">
        <v>32</v>
      </c>
      <c r="B38" s="296">
        <v>1310621</v>
      </c>
      <c r="C38" s="591"/>
      <c r="D38" s="591"/>
      <c r="E38" s="591"/>
      <c r="F38" s="591"/>
      <c r="G38" s="591"/>
      <c r="H38" s="591"/>
      <c r="I38" s="591"/>
      <c r="J38" s="592"/>
      <c r="K38"/>
    </row>
    <row r="39" spans="1:11" ht="13" x14ac:dyDescent="0.3">
      <c r="A39" s="561" t="s">
        <v>24</v>
      </c>
      <c r="B39" s="562"/>
      <c r="C39" s="562"/>
      <c r="D39" s="562"/>
      <c r="E39" s="562"/>
      <c r="F39" s="562"/>
      <c r="G39" s="562"/>
      <c r="H39" s="562"/>
      <c r="I39" s="562"/>
      <c r="J39" s="563"/>
      <c r="K39"/>
    </row>
    <row r="40" spans="1:11" ht="15.75" customHeight="1" x14ac:dyDescent="0.25">
      <c r="A40" s="529" t="s">
        <v>349</v>
      </c>
      <c r="B40" s="530"/>
      <c r="C40" s="530"/>
      <c r="D40" s="530"/>
      <c r="E40" s="530"/>
      <c r="F40" s="530"/>
      <c r="G40" s="530"/>
      <c r="H40" s="530"/>
      <c r="I40" s="530"/>
      <c r="J40" s="531"/>
      <c r="K40"/>
    </row>
    <row r="41" spans="1:11" ht="25.5" customHeight="1" x14ac:dyDescent="0.25">
      <c r="A41" s="529" t="s">
        <v>350</v>
      </c>
      <c r="B41" s="530"/>
      <c r="C41" s="530"/>
      <c r="D41" s="530"/>
      <c r="E41" s="530"/>
      <c r="F41" s="530"/>
      <c r="G41" s="530"/>
      <c r="H41" s="530"/>
      <c r="I41" s="530"/>
      <c r="J41" s="531"/>
      <c r="K41"/>
    </row>
    <row r="42" spans="1:11" ht="25.5" customHeight="1" thickBot="1" x14ac:dyDescent="0.3">
      <c r="A42" s="535" t="s">
        <v>340</v>
      </c>
      <c r="B42" s="536"/>
      <c r="C42" s="536"/>
      <c r="D42" s="536"/>
      <c r="E42" s="536"/>
      <c r="F42" s="536"/>
      <c r="G42" s="536"/>
      <c r="H42" s="536"/>
      <c r="I42" s="536"/>
      <c r="J42" s="537"/>
      <c r="K42"/>
    </row>
    <row r="43" spans="1:11" ht="26" x14ac:dyDescent="0.3">
      <c r="K43" s="321" t="s">
        <v>264</v>
      </c>
    </row>
    <row r="44" spans="1:11" ht="14.25" customHeight="1" x14ac:dyDescent="0.25">
      <c r="K44" s="74"/>
    </row>
    <row r="61" ht="37.5" customHeight="1" x14ac:dyDescent="0.35"/>
  </sheetData>
  <mergeCells count="13">
    <mergeCell ref="A41:J41"/>
    <mergeCell ref="A42:J42"/>
    <mergeCell ref="A22:J22"/>
    <mergeCell ref="A23:J23"/>
    <mergeCell ref="C38:J38"/>
    <mergeCell ref="A39:J39"/>
    <mergeCell ref="A40:J40"/>
    <mergeCell ref="A21:G21"/>
    <mergeCell ref="A20:G20"/>
    <mergeCell ref="A1:I1"/>
    <mergeCell ref="C16:J17"/>
    <mergeCell ref="A19:J19"/>
    <mergeCell ref="A18:J18"/>
  </mergeCells>
  <printOptions horizontalCentered="1" gridLines="1"/>
  <pageMargins left="0.28999999999999998" right="0.28999999999999998" top="0.7" bottom="0.43" header="0.3" footer="0.27"/>
  <pageSetup scale="71" firstPageNumber="5"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H62"/>
  <sheetViews>
    <sheetView view="pageBreakPreview" zoomScale="110" zoomScaleNormal="100" zoomScaleSheetLayoutView="110" workbookViewId="0">
      <selection activeCell="F18" sqref="F18"/>
    </sheetView>
  </sheetViews>
  <sheetFormatPr defaultColWidth="9.1796875" defaultRowHeight="15.5" x14ac:dyDescent="0.35"/>
  <cols>
    <col min="1" max="1" width="33.81640625" customWidth="1"/>
    <col min="2" max="2" width="38.1796875" customWidth="1"/>
    <col min="3" max="3" width="18.54296875" customWidth="1"/>
    <col min="4" max="4" width="20.453125" customWidth="1"/>
    <col min="5" max="5" width="19.54296875" customWidth="1"/>
    <col min="6" max="6" width="20" style="71" customWidth="1"/>
    <col min="7" max="7" width="17.453125" style="71" bestFit="1" customWidth="1"/>
    <col min="8" max="8" width="12.81640625" style="71" bestFit="1" customWidth="1"/>
    <col min="9" max="9" width="12.54296875" style="71" bestFit="1" customWidth="1"/>
    <col min="10" max="10" width="13.453125" style="71" bestFit="1" customWidth="1"/>
    <col min="11" max="11" width="12.26953125" style="71" bestFit="1" customWidth="1"/>
    <col min="12" max="12" width="11.54296875" style="71" bestFit="1" customWidth="1"/>
    <col min="13" max="14" width="9.1796875" style="71"/>
    <col min="15" max="15" width="10.26953125" style="71" bestFit="1" customWidth="1"/>
    <col min="16" max="16384" width="9.1796875" style="71"/>
  </cols>
  <sheetData>
    <row r="1" spans="1:5" customFormat="1" ht="24.75" customHeight="1" x14ac:dyDescent="0.25">
      <c r="A1" s="593" t="s">
        <v>302</v>
      </c>
      <c r="B1" s="594"/>
      <c r="C1" s="594"/>
      <c r="D1" s="594"/>
      <c r="E1" s="595"/>
    </row>
    <row r="2" spans="1:5" customFormat="1" ht="32.25" customHeight="1" x14ac:dyDescent="0.25">
      <c r="A2" s="120"/>
      <c r="B2" s="307" t="s">
        <v>70</v>
      </c>
      <c r="C2" s="308" t="s">
        <v>94</v>
      </c>
      <c r="D2" s="309" t="s">
        <v>22</v>
      </c>
      <c r="E2" s="310" t="s">
        <v>95</v>
      </c>
    </row>
    <row r="3" spans="1:5" customFormat="1" x14ac:dyDescent="0.35">
      <c r="A3" s="117" t="s">
        <v>3</v>
      </c>
      <c r="B3" s="12">
        <v>14541777</v>
      </c>
      <c r="C3" s="12">
        <v>12421347</v>
      </c>
      <c r="D3" s="12">
        <v>1389318</v>
      </c>
      <c r="E3" s="112">
        <v>731112</v>
      </c>
    </row>
    <row r="4" spans="1:5" customFormat="1" x14ac:dyDescent="0.35">
      <c r="A4" s="117" t="s">
        <v>4</v>
      </c>
      <c r="B4" s="12">
        <v>15296502</v>
      </c>
      <c r="C4" s="12">
        <v>12990696</v>
      </c>
      <c r="D4" s="12">
        <v>1452711</v>
      </c>
      <c r="E4" s="112">
        <v>853095</v>
      </c>
    </row>
    <row r="5" spans="1:5" customFormat="1" x14ac:dyDescent="0.35">
      <c r="A5" s="117" t="s">
        <v>5</v>
      </c>
      <c r="B5" s="12">
        <v>14938875.340000002</v>
      </c>
      <c r="C5" s="12">
        <v>12703043.320000002</v>
      </c>
      <c r="D5" s="12">
        <v>1410258.5300000003</v>
      </c>
      <c r="E5" s="112">
        <v>825573.48999999976</v>
      </c>
    </row>
    <row r="6" spans="1:5" customFormat="1" x14ac:dyDescent="0.35">
      <c r="A6" s="117" t="s">
        <v>6</v>
      </c>
      <c r="B6" s="12">
        <v>15101071.629999995</v>
      </c>
      <c r="C6" s="12">
        <v>12862841.819954129</v>
      </c>
      <c r="D6" s="12">
        <v>1423772.9863014489</v>
      </c>
      <c r="E6" s="112">
        <v>814456.82374441868</v>
      </c>
    </row>
    <row r="7" spans="1:5" customFormat="1" x14ac:dyDescent="0.35">
      <c r="A7" s="117" t="s">
        <v>7</v>
      </c>
      <c r="B7" s="12">
        <v>17588486</v>
      </c>
      <c r="C7" s="12">
        <v>13493151</v>
      </c>
      <c r="D7" s="12">
        <v>1462866</v>
      </c>
      <c r="E7" s="112">
        <v>2632469</v>
      </c>
    </row>
    <row r="8" spans="1:5" customFormat="1" x14ac:dyDescent="0.35">
      <c r="A8" s="117" t="s">
        <v>8</v>
      </c>
      <c r="B8" s="12">
        <v>19566127</v>
      </c>
      <c r="C8" s="12">
        <v>15214350</v>
      </c>
      <c r="D8" s="12">
        <v>1452712</v>
      </c>
      <c r="E8" s="112">
        <v>2899065</v>
      </c>
    </row>
    <row r="9" spans="1:5" customFormat="1" x14ac:dyDescent="0.35">
      <c r="A9" s="117" t="s">
        <v>9</v>
      </c>
      <c r="B9" s="12">
        <v>15360628.199999999</v>
      </c>
      <c r="C9" s="12">
        <v>13016499.67</v>
      </c>
      <c r="D9" s="12">
        <v>1420168.9399999997</v>
      </c>
      <c r="E9" s="112">
        <v>923959.5900000002</v>
      </c>
    </row>
    <row r="10" spans="1:5" customFormat="1" x14ac:dyDescent="0.35">
      <c r="A10" s="117" t="s">
        <v>10</v>
      </c>
      <c r="B10" s="457">
        <v>0</v>
      </c>
      <c r="C10" s="457">
        <v>0</v>
      </c>
      <c r="D10" s="457">
        <v>0</v>
      </c>
      <c r="E10" s="464">
        <v>0</v>
      </c>
    </row>
    <row r="11" spans="1:5" customFormat="1" x14ac:dyDescent="0.35">
      <c r="A11" s="117" t="s">
        <v>11</v>
      </c>
      <c r="B11" s="457">
        <v>0</v>
      </c>
      <c r="C11" s="457">
        <v>0</v>
      </c>
      <c r="D11" s="457">
        <v>0</v>
      </c>
      <c r="E11" s="464">
        <v>0</v>
      </c>
    </row>
    <row r="12" spans="1:5" customFormat="1" x14ac:dyDescent="0.35">
      <c r="A12" s="117" t="s">
        <v>12</v>
      </c>
      <c r="B12" s="457">
        <v>0</v>
      </c>
      <c r="C12" s="457">
        <v>0</v>
      </c>
      <c r="D12" s="457">
        <v>0</v>
      </c>
      <c r="E12" s="464">
        <v>0</v>
      </c>
    </row>
    <row r="13" spans="1:5" customFormat="1" x14ac:dyDescent="0.35">
      <c r="A13" s="117" t="s">
        <v>13</v>
      </c>
      <c r="B13" s="457">
        <v>0</v>
      </c>
      <c r="C13" s="457">
        <v>0</v>
      </c>
      <c r="D13" s="457">
        <v>0</v>
      </c>
      <c r="E13" s="464">
        <v>0</v>
      </c>
    </row>
    <row r="14" spans="1:5" customFormat="1" x14ac:dyDescent="0.35">
      <c r="A14" s="119" t="s">
        <v>25</v>
      </c>
      <c r="B14" s="465">
        <v>0</v>
      </c>
      <c r="C14" s="466">
        <v>0</v>
      </c>
      <c r="D14" s="466">
        <v>0</v>
      </c>
      <c r="E14" s="467">
        <v>0</v>
      </c>
    </row>
    <row r="15" spans="1:5" customFormat="1" ht="15" x14ac:dyDescent="0.3">
      <c r="A15" s="122" t="s">
        <v>31</v>
      </c>
      <c r="B15" s="16">
        <v>112393467.17</v>
      </c>
      <c r="C15" s="16">
        <v>92701928.809954122</v>
      </c>
      <c r="D15" s="16">
        <v>10011807.456301449</v>
      </c>
      <c r="E15" s="123">
        <v>9679730.9037444182</v>
      </c>
    </row>
    <row r="16" spans="1:5" customFormat="1" x14ac:dyDescent="0.35">
      <c r="A16" s="107" t="s">
        <v>32</v>
      </c>
      <c r="B16" s="12">
        <v>194981200</v>
      </c>
      <c r="C16" s="12">
        <v>163020082.68000001</v>
      </c>
      <c r="D16" s="12">
        <v>19407152.699999999</v>
      </c>
      <c r="E16" s="112">
        <v>11644291.620000001</v>
      </c>
    </row>
    <row r="17" spans="1:8" customFormat="1" ht="16" thickBot="1" x14ac:dyDescent="0.4">
      <c r="A17" s="124" t="s">
        <v>23</v>
      </c>
      <c r="B17" s="115">
        <v>82587732.829999998</v>
      </c>
      <c r="C17" s="468">
        <v>0</v>
      </c>
      <c r="D17" s="468">
        <v>0</v>
      </c>
      <c r="E17" s="469">
        <v>0</v>
      </c>
    </row>
    <row r="18" spans="1:8" customFormat="1" ht="12.75" customHeight="1" x14ac:dyDescent="0.25">
      <c r="A18" s="596" t="s">
        <v>24</v>
      </c>
      <c r="B18" s="597"/>
      <c r="C18" s="597"/>
      <c r="D18" s="597"/>
      <c r="E18" s="598"/>
    </row>
    <row r="19" spans="1:8" x14ac:dyDescent="0.35">
      <c r="A19" s="529" t="s">
        <v>315</v>
      </c>
      <c r="B19" s="530"/>
      <c r="C19" s="530"/>
      <c r="D19" s="530"/>
      <c r="E19" s="531"/>
      <c r="F19"/>
      <c r="G19"/>
      <c r="H19" s="322" t="s">
        <v>271</v>
      </c>
    </row>
    <row r="20" spans="1:8" s="73" customFormat="1" ht="40" thickBot="1" x14ac:dyDescent="0.4">
      <c r="A20" s="535" t="s">
        <v>341</v>
      </c>
      <c r="B20" s="536"/>
      <c r="C20" s="536"/>
      <c r="D20" s="536"/>
      <c r="E20" s="537"/>
      <c r="F20"/>
      <c r="G20"/>
      <c r="H20" s="322" t="s">
        <v>267</v>
      </c>
    </row>
    <row r="21" spans="1:8" ht="26.5" x14ac:dyDescent="0.35">
      <c r="F21" s="322" t="s">
        <v>264</v>
      </c>
    </row>
    <row r="22" spans="1:8" customFormat="1" ht="12.5" x14ac:dyDescent="0.25"/>
    <row r="23" spans="1:8" ht="27" customHeight="1" x14ac:dyDescent="0.35">
      <c r="F23" s="322" t="s">
        <v>264</v>
      </c>
    </row>
    <row r="62" ht="37.5" customHeight="1" x14ac:dyDescent="0.35"/>
  </sheetData>
  <mergeCells count="4">
    <mergeCell ref="A1:E1"/>
    <mergeCell ref="A18:E18"/>
    <mergeCell ref="A20:E20"/>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DeCarolis, Hayley</cp:lastModifiedBy>
  <cp:lastPrinted>2019-04-29T16:18:16Z</cp:lastPrinted>
  <dcterms:created xsi:type="dcterms:W3CDTF">2003-06-04T15:46:14Z</dcterms:created>
  <dcterms:modified xsi:type="dcterms:W3CDTF">2019-04-29T16:18:43Z</dcterms:modified>
</cp:coreProperties>
</file>