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/>
  <xr:revisionPtr revIDLastSave="0" documentId="13_ncr:1_{2B0A0B35-906E-47A8-8C06-24233DB7202A}" xr6:coauthVersionLast="43" xr6:coauthVersionMax="43" xr10:uidLastSave="{00000000-0000-0000-0000-000000000000}"/>
  <bookViews>
    <workbookView xWindow="-120" yWindow="-120" windowWidth="29040" windowHeight="15840" tabRatio="828" xr2:uid="{00000000-000D-0000-FFFF-FFFF00000000}"/>
  </bookViews>
  <sheets>
    <sheet name="Measure Definitions" sheetId="21" r:id="rId1"/>
    <sheet name="DASHBOARD" sheetId="2" r:id="rId2"/>
    <sheet name="Measure 1" sheetId="10" r:id="rId3"/>
    <sheet name="Measure 2" sheetId="11" r:id="rId4"/>
    <sheet name="Measure 3" sheetId="12" r:id="rId5"/>
    <sheet name="Measure 4" sheetId="20" r:id="rId6"/>
  </sheets>
  <externalReferences>
    <externalReference r:id="rId7"/>
  </externalReferences>
  <definedNames>
    <definedName name="Actual">'[1]Bullet Graphs - Charley Kyd'!$B$4</definedName>
    <definedName name="MaxGood">'[1]Bullet Graphs - Charley Kyd'!$B$3</definedName>
    <definedName name="MaxPoor">'[1]Bullet Graphs - Charley Kyd'!$B$2</definedName>
    <definedName name="_xlnm.Print_Area" localSheetId="1">DASHBOARD!$B:$H</definedName>
    <definedName name="_xlnm.Print_Area" localSheetId="2">'Measure 1'!$O:$Q</definedName>
    <definedName name="_xlnm.Print_Area" localSheetId="3">'Measure 2'!$O:$Q</definedName>
    <definedName name="_xlnm.Print_Area" localSheetId="4">'Measure 3'!$O:$Q</definedName>
    <definedName name="_xlnm.Print_Area" localSheetId="5">'Measure 4'!$O:$Q</definedName>
    <definedName name="Target">'[1]Bullet Graphs - Charley Kyd'!$B$5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20" l="1"/>
  <c r="S6" i="20"/>
  <c r="S7" i="20"/>
  <c r="S8" i="20"/>
  <c r="S4" i="20"/>
  <c r="T9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J8" i="20"/>
  <c r="J7" i="20"/>
  <c r="J6" i="20"/>
  <c r="J5" i="20"/>
  <c r="J4" i="20"/>
  <c r="D3" i="20"/>
  <c r="D4" i="20" s="1"/>
  <c r="D5" i="20" s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O1" i="20"/>
  <c r="K4" i="20" l="1"/>
  <c r="E4" i="20" s="1"/>
  <c r="K5" i="20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D22" i="20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O1" i="10"/>
  <c r="O1" i="11"/>
  <c r="O1" i="12"/>
  <c r="D22" i="12"/>
  <c r="D12" i="12"/>
  <c r="D25" i="11"/>
  <c r="D22" i="10"/>
  <c r="J29" i="11"/>
  <c r="J30" i="11"/>
  <c r="J31" i="11"/>
  <c r="J32" i="11"/>
  <c r="J33" i="11"/>
  <c r="J34" i="11"/>
  <c r="J35" i="11"/>
  <c r="J36" i="11"/>
  <c r="J37" i="11"/>
  <c r="J38" i="11"/>
  <c r="J39" i="11"/>
  <c r="D12" i="10"/>
  <c r="L4" i="20" l="1"/>
  <c r="L5" i="20" s="1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F4" i="20"/>
  <c r="E3" i="20"/>
  <c r="E5" i="20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F3" i="20"/>
  <c r="F5" i="20"/>
  <c r="F6" i="20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J29" i="10" l="1"/>
  <c r="J11" i="10"/>
  <c r="J12" i="10"/>
  <c r="J13" i="10"/>
  <c r="J14" i="10"/>
  <c r="J15" i="10"/>
  <c r="J16" i="10"/>
  <c r="J30" i="12"/>
  <c r="J31" i="12"/>
  <c r="J32" i="12"/>
  <c r="J33" i="12"/>
  <c r="J34" i="12"/>
  <c r="J35" i="12"/>
  <c r="J36" i="12"/>
  <c r="J37" i="12"/>
  <c r="J38" i="12"/>
  <c r="J39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14" i="12"/>
  <c r="J13" i="12"/>
  <c r="J12" i="12"/>
  <c r="J11" i="12"/>
  <c r="J10" i="12"/>
  <c r="J9" i="12"/>
  <c r="J8" i="12"/>
  <c r="J7" i="12"/>
  <c r="J6" i="12"/>
  <c r="J5" i="12"/>
  <c r="J4" i="12"/>
  <c r="D3" i="12"/>
  <c r="D4" i="12" s="1"/>
  <c r="J11" i="11"/>
  <c r="J12" i="11"/>
  <c r="J13" i="11"/>
  <c r="J14" i="11"/>
  <c r="J15" i="11"/>
  <c r="J16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0" i="11"/>
  <c r="J9" i="11"/>
  <c r="J8" i="11"/>
  <c r="J7" i="11"/>
  <c r="J6" i="11"/>
  <c r="J5" i="11"/>
  <c r="J4" i="11"/>
  <c r="D3" i="11"/>
  <c r="D4" i="11" s="1"/>
  <c r="K13" i="12" l="1"/>
  <c r="K26" i="11"/>
  <c r="L26" i="11" s="1"/>
  <c r="K23" i="12"/>
  <c r="L23" i="12" s="1"/>
  <c r="K4" i="12"/>
  <c r="K4" i="11"/>
  <c r="L4" i="11" s="1"/>
  <c r="L5" i="11" s="1"/>
  <c r="L6" i="11" s="1"/>
  <c r="L7" i="11" s="1"/>
  <c r="L8" i="11" s="1"/>
  <c r="L9" i="11" s="1"/>
  <c r="L10" i="11" s="1"/>
  <c r="L11" i="11" s="1"/>
  <c r="L12" i="11" s="1"/>
  <c r="L13" i="11" s="1"/>
  <c r="L14" i="11" s="1"/>
  <c r="L15" i="11" s="1"/>
  <c r="F4" i="12"/>
  <c r="D5" i="12"/>
  <c r="D6" i="12" s="1"/>
  <c r="D7" i="12" s="1"/>
  <c r="D8" i="12" s="1"/>
  <c r="D9" i="12" s="1"/>
  <c r="D10" i="12" s="1"/>
  <c r="D11" i="12" s="1"/>
  <c r="D13" i="12" s="1"/>
  <c r="E4" i="12"/>
  <c r="K5" i="12"/>
  <c r="K6" i="12" s="1"/>
  <c r="K7" i="12" s="1"/>
  <c r="K8" i="12" s="1"/>
  <c r="K9" i="12" s="1"/>
  <c r="K10" i="12" s="1"/>
  <c r="K11" i="12" s="1"/>
  <c r="K12" i="12" s="1"/>
  <c r="K14" i="12" s="1"/>
  <c r="K15" i="12" s="1"/>
  <c r="K16" i="12" s="1"/>
  <c r="K17" i="12" s="1"/>
  <c r="K18" i="12" s="1"/>
  <c r="K19" i="12" s="1"/>
  <c r="K20" i="12" s="1"/>
  <c r="K21" i="12" s="1"/>
  <c r="K22" i="12" s="1"/>
  <c r="L4" i="12"/>
  <c r="L5" i="12" s="1"/>
  <c r="L6" i="12" s="1"/>
  <c r="L7" i="12" s="1"/>
  <c r="L8" i="12" s="1"/>
  <c r="L9" i="12" s="1"/>
  <c r="L10" i="12" s="1"/>
  <c r="L11" i="12" s="1"/>
  <c r="L12" i="12" s="1"/>
  <c r="D5" i="11"/>
  <c r="D6" i="11" s="1"/>
  <c r="D7" i="11" s="1"/>
  <c r="D8" i="11" s="1"/>
  <c r="D9" i="11" s="1"/>
  <c r="D10" i="11" s="1"/>
  <c r="D11" i="11" s="1"/>
  <c r="D12" i="11" s="1"/>
  <c r="D13" i="11" s="1"/>
  <c r="J28" i="10"/>
  <c r="J27" i="10"/>
  <c r="J26" i="10"/>
  <c r="J25" i="10"/>
  <c r="J24" i="10"/>
  <c r="J23" i="10"/>
  <c r="J22" i="10"/>
  <c r="J21" i="10"/>
  <c r="J20" i="10"/>
  <c r="J19" i="10"/>
  <c r="J18" i="10"/>
  <c r="J17" i="10"/>
  <c r="K13" i="10" s="1"/>
  <c r="J10" i="10"/>
  <c r="J9" i="10"/>
  <c r="J8" i="10"/>
  <c r="J7" i="10"/>
  <c r="J6" i="10"/>
  <c r="J5" i="10"/>
  <c r="J4" i="10"/>
  <c r="D3" i="10"/>
  <c r="D4" i="10" s="1"/>
  <c r="D14" i="11" l="1"/>
  <c r="D15" i="11" s="1"/>
  <c r="D16" i="11" s="1"/>
  <c r="D17" i="11" s="1"/>
  <c r="D18" i="11" s="1"/>
  <c r="D19" i="11" s="1"/>
  <c r="K23" i="10"/>
  <c r="L23" i="10" s="1"/>
  <c r="L13" i="10"/>
  <c r="D14" i="12"/>
  <c r="D15" i="12" s="1"/>
  <c r="D16" i="12" s="1"/>
  <c r="D17" i="12" s="1"/>
  <c r="D18" i="12" s="1"/>
  <c r="D19" i="12" s="1"/>
  <c r="D20" i="12" s="1"/>
  <c r="D21" i="12" s="1"/>
  <c r="D23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13" i="12"/>
  <c r="F14" i="12" s="1"/>
  <c r="F15" i="12" s="1"/>
  <c r="F16" i="12" s="1"/>
  <c r="F17" i="12" s="1"/>
  <c r="F18" i="12" s="1"/>
  <c r="F19" i="12" s="1"/>
  <c r="F20" i="12" s="1"/>
  <c r="F21" i="12" s="1"/>
  <c r="F22" i="12" s="1"/>
  <c r="E13" i="12"/>
  <c r="E14" i="12" s="1"/>
  <c r="E15" i="12" s="1"/>
  <c r="E16" i="12" s="1"/>
  <c r="E17" i="12" s="1"/>
  <c r="E18" i="12" s="1"/>
  <c r="E19" i="12" s="1"/>
  <c r="E20" i="12" s="1"/>
  <c r="E21" i="12" s="1"/>
  <c r="E22" i="12" s="1"/>
  <c r="L13" i="12"/>
  <c r="L14" i="12" s="1"/>
  <c r="L15" i="12" s="1"/>
  <c r="L16" i="12" s="1"/>
  <c r="L17" i="12" s="1"/>
  <c r="L18" i="12" s="1"/>
  <c r="L19" i="12" s="1"/>
  <c r="L20" i="12" s="1"/>
  <c r="L21" i="12" s="1"/>
  <c r="L22" i="12" s="1"/>
  <c r="L24" i="12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5" i="12" s="1"/>
  <c r="L36" i="12" s="1"/>
  <c r="L37" i="12" s="1"/>
  <c r="L38" i="12" s="1"/>
  <c r="L39" i="12" s="1"/>
  <c r="K24" i="12"/>
  <c r="K25" i="12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L16" i="11"/>
  <c r="L17" i="11" s="1"/>
  <c r="L18" i="11" s="1"/>
  <c r="L19" i="11" s="1"/>
  <c r="F4" i="11"/>
  <c r="F3" i="11" s="1"/>
  <c r="E4" i="11"/>
  <c r="E5" i="11" s="1"/>
  <c r="E6" i="11" s="1"/>
  <c r="E7" i="11" s="1"/>
  <c r="E8" i="11" s="1"/>
  <c r="E9" i="11" s="1"/>
  <c r="E10" i="11" s="1"/>
  <c r="E11" i="11" s="1"/>
  <c r="E12" i="11" s="1"/>
  <c r="E13" i="11" s="1"/>
  <c r="K5" i="11"/>
  <c r="K6" i="11" s="1"/>
  <c r="K7" i="11" s="1"/>
  <c r="K8" i="11" s="1"/>
  <c r="K9" i="11" s="1"/>
  <c r="K10" i="11" s="1"/>
  <c r="K11" i="11" s="1"/>
  <c r="K12" i="11" s="1"/>
  <c r="K13" i="11" s="1"/>
  <c r="K14" i="11" s="1"/>
  <c r="E3" i="12"/>
  <c r="E5" i="12"/>
  <c r="E6" i="12" s="1"/>
  <c r="E7" i="12" s="1"/>
  <c r="E8" i="12" s="1"/>
  <c r="E9" i="12" s="1"/>
  <c r="E10" i="12" s="1"/>
  <c r="E11" i="12" s="1"/>
  <c r="E12" i="12" s="1"/>
  <c r="F3" i="12"/>
  <c r="F5" i="12"/>
  <c r="F6" i="12" s="1"/>
  <c r="F7" i="12" s="1"/>
  <c r="F8" i="12" s="1"/>
  <c r="F9" i="12" s="1"/>
  <c r="F10" i="12" s="1"/>
  <c r="F11" i="12" s="1"/>
  <c r="F12" i="12" s="1"/>
  <c r="D5" i="10"/>
  <c r="D6" i="10" s="1"/>
  <c r="D7" i="10" s="1"/>
  <c r="D8" i="10" s="1"/>
  <c r="D9" i="10" s="1"/>
  <c r="D10" i="10" s="1"/>
  <c r="D11" i="10" s="1"/>
  <c r="D13" i="10" s="1"/>
  <c r="K4" i="10"/>
  <c r="F4" i="10" s="1"/>
  <c r="D20" i="11" l="1"/>
  <c r="D21" i="11" s="1"/>
  <c r="D22" i="11" s="1"/>
  <c r="D23" i="11" s="1"/>
  <c r="D24" i="11" s="1"/>
  <c r="D26" i="11" s="1"/>
  <c r="E14" i="11"/>
  <c r="E15" i="11" s="1"/>
  <c r="E16" i="11" s="1"/>
  <c r="E17" i="11" s="1"/>
  <c r="E18" i="11" s="1"/>
  <c r="E19" i="11" s="1"/>
  <c r="D14" i="10"/>
  <c r="D15" i="10" s="1"/>
  <c r="D16" i="10" s="1"/>
  <c r="D17" i="10" s="1"/>
  <c r="D18" i="10" s="1"/>
  <c r="D19" i="10" s="1"/>
  <c r="D20" i="10" s="1"/>
  <c r="D21" i="10" s="1"/>
  <c r="D23" i="10" s="1"/>
  <c r="E13" i="10"/>
  <c r="E23" i="12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K15" i="11"/>
  <c r="K16" i="11" s="1"/>
  <c r="K17" i="11" s="1"/>
  <c r="K18" i="11" s="1"/>
  <c r="K19" i="11" s="1"/>
  <c r="D24" i="12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F13" i="10"/>
  <c r="E3" i="11"/>
  <c r="F5" i="11"/>
  <c r="F6" i="11" s="1"/>
  <c r="F7" i="11" s="1"/>
  <c r="F8" i="11" s="1"/>
  <c r="F9" i="11" s="1"/>
  <c r="F10" i="11" s="1"/>
  <c r="F11" i="11" s="1"/>
  <c r="F12" i="11" s="1"/>
  <c r="F13" i="11" s="1"/>
  <c r="L20" i="11"/>
  <c r="L21" i="11" s="1"/>
  <c r="L22" i="11" s="1"/>
  <c r="L23" i="11" s="1"/>
  <c r="L24" i="11" s="1"/>
  <c r="L25" i="11" s="1"/>
  <c r="L27" i="11" s="1"/>
  <c r="L28" i="11" s="1"/>
  <c r="L29" i="11" s="1"/>
  <c r="L30" i="11" s="1"/>
  <c r="L31" i="11" s="1"/>
  <c r="L32" i="11" s="1"/>
  <c r="L33" i="11" s="1"/>
  <c r="L34" i="11" s="1"/>
  <c r="L35" i="11" s="1"/>
  <c r="L36" i="11" s="1"/>
  <c r="L37" i="11" s="1"/>
  <c r="L38" i="11" s="1"/>
  <c r="L39" i="11" s="1"/>
  <c r="F3" i="10"/>
  <c r="F5" i="10"/>
  <c r="F6" i="10" s="1"/>
  <c r="F7" i="10" s="1"/>
  <c r="F8" i="10" s="1"/>
  <c r="F9" i="10" s="1"/>
  <c r="F10" i="10" s="1"/>
  <c r="F11" i="10" s="1"/>
  <c r="F12" i="10" s="1"/>
  <c r="E4" i="10"/>
  <c r="E5" i="10" s="1"/>
  <c r="E6" i="10" s="1"/>
  <c r="E7" i="10" s="1"/>
  <c r="E8" i="10" s="1"/>
  <c r="E9" i="10" s="1"/>
  <c r="E10" i="10" s="1"/>
  <c r="E11" i="10" s="1"/>
  <c r="E12" i="10" s="1"/>
  <c r="E14" i="10" s="1"/>
  <c r="E15" i="10" s="1"/>
  <c r="E16" i="10" s="1"/>
  <c r="E17" i="10" s="1"/>
  <c r="E18" i="10" s="1"/>
  <c r="E19" i="10" s="1"/>
  <c r="E20" i="10" s="1"/>
  <c r="E21" i="10" s="1"/>
  <c r="E22" i="10" s="1"/>
  <c r="K5" i="10"/>
  <c r="K6" i="10" s="1"/>
  <c r="K7" i="10" s="1"/>
  <c r="K8" i="10" s="1"/>
  <c r="K9" i="10" s="1"/>
  <c r="K10" i="10" s="1"/>
  <c r="K11" i="10" s="1"/>
  <c r="K12" i="10" s="1"/>
  <c r="K14" i="10" s="1"/>
  <c r="K15" i="10" s="1"/>
  <c r="K16" i="10" s="1"/>
  <c r="K17" i="10" s="1"/>
  <c r="K18" i="10" s="1"/>
  <c r="K19" i="10" s="1"/>
  <c r="K20" i="10" s="1"/>
  <c r="K21" i="10" s="1"/>
  <c r="K22" i="10" s="1"/>
  <c r="K24" i="10" s="1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L4" i="10"/>
  <c r="L5" i="10" s="1"/>
  <c r="L6" i="10" s="1"/>
  <c r="L7" i="10" s="1"/>
  <c r="L8" i="10" s="1"/>
  <c r="L9" i="10" s="1"/>
  <c r="L10" i="10" s="1"/>
  <c r="L11" i="10" s="1"/>
  <c r="L12" i="10" s="1"/>
  <c r="L14" i="10" s="1"/>
  <c r="L15" i="10" s="1"/>
  <c r="L16" i="10" s="1"/>
  <c r="L17" i="10" s="1"/>
  <c r="L18" i="10" s="1"/>
  <c r="L19" i="10" s="1"/>
  <c r="L20" i="10" s="1"/>
  <c r="L21" i="10" s="1"/>
  <c r="L22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D27" i="11" l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F26" i="11"/>
  <c r="E26" i="11"/>
  <c r="E22" i="11"/>
  <c r="E23" i="11" s="1"/>
  <c r="E24" i="11" s="1"/>
  <c r="E25" i="11" s="1"/>
  <c r="E20" i="11"/>
  <c r="E21" i="11" s="1"/>
  <c r="K20" i="11"/>
  <c r="K21" i="11" s="1"/>
  <c r="K22" i="11" s="1"/>
  <c r="K23" i="11" s="1"/>
  <c r="K24" i="11" s="1"/>
  <c r="K25" i="11" s="1"/>
  <c r="K27" i="11" s="1"/>
  <c r="K28" i="11" s="1"/>
  <c r="K29" i="11" s="1"/>
  <c r="K30" i="11" s="1"/>
  <c r="K31" i="11" s="1"/>
  <c r="K32" i="11" s="1"/>
  <c r="K33" i="11" s="1"/>
  <c r="K34" i="11" s="1"/>
  <c r="K35" i="11" s="1"/>
  <c r="K36" i="11" s="1"/>
  <c r="K37" i="11" s="1"/>
  <c r="K38" i="11" s="1"/>
  <c r="K39" i="11" s="1"/>
  <c r="F14" i="11"/>
  <c r="F15" i="11" s="1"/>
  <c r="F16" i="11" s="1"/>
  <c r="F17" i="11" s="1"/>
  <c r="F18" i="11" s="1"/>
  <c r="F19" i="11" s="1"/>
  <c r="D24" i="10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F23" i="10"/>
  <c r="E23" i="10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F14" i="10"/>
  <c r="F15" i="10" s="1"/>
  <c r="F16" i="10" s="1"/>
  <c r="F17" i="10" s="1"/>
  <c r="F18" i="10" s="1"/>
  <c r="F19" i="10" s="1"/>
  <c r="F20" i="10" s="1"/>
  <c r="F21" i="10" s="1"/>
  <c r="F22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E3" i="10"/>
  <c r="F20" i="11" l="1"/>
  <c r="F21" i="11" s="1"/>
  <c r="F22" i="11" s="1"/>
  <c r="F23" i="11" s="1"/>
  <c r="F24" i="11" s="1"/>
  <c r="F25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E27" i="1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</calcChain>
</file>

<file path=xl/sharedStrings.xml><?xml version="1.0" encoding="utf-8"?>
<sst xmlns="http://schemas.openxmlformats.org/spreadsheetml/2006/main" count="285" uniqueCount="109">
  <si>
    <t>Month</t>
  </si>
  <si>
    <t>Central Line</t>
  </si>
  <si>
    <t>Lower Natural Process Limit</t>
  </si>
  <si>
    <t>Upper Natural Process Limit</t>
  </si>
  <si>
    <t>Lower Natural Process Limit Target</t>
  </si>
  <si>
    <t>Central Line Target</t>
  </si>
  <si>
    <t>Upper Natural Process Limit Target</t>
  </si>
  <si>
    <t>Moving Ranges</t>
  </si>
  <si>
    <t>Average Moving Range</t>
  </si>
  <si>
    <t>Upper Range Limit</t>
  </si>
  <si>
    <t>Data Notes</t>
  </si>
  <si>
    <t>MEASURE DATA</t>
  </si>
  <si>
    <t>XmR CHART CALCULATIONS</t>
  </si>
  <si>
    <t>SPACE FOR ANALYSIS &gt;&gt;&gt;</t>
  </si>
  <si>
    <t>cause</t>
  </si>
  <si>
    <t>Performance Notes</t>
  </si>
  <si>
    <t>n</t>
  </si>
  <si>
    <t>ü</t>
  </si>
  <si>
    <t>actual</t>
  </si>
  <si>
    <t>target</t>
  </si>
  <si>
    <t>response</t>
  </si>
  <si>
    <t>Interpretation of the signals and performance relative to target</t>
  </si>
  <si>
    <t>CAUSE ANALYSIS</t>
  </si>
  <si>
    <t>RECOMMENDATIONS</t>
  </si>
  <si>
    <t>Target achieved</t>
  </si>
  <si>
    <t>Insufficient progress or no progress toward target</t>
  </si>
  <si>
    <t>Sufficient progress toward target</t>
  </si>
  <si>
    <t>=</t>
  </si>
  <si>
    <t>LEGEND</t>
  </si>
  <si>
    <t>Measure 1</t>
  </si>
  <si>
    <t>Measure 2</t>
  </si>
  <si>
    <t>the main cause is…</t>
  </si>
  <si>
    <t>the main action required is…</t>
  </si>
  <si>
    <t>Measure 3</t>
  </si>
  <si>
    <t>Measure 4</t>
  </si>
  <si>
    <t>measure description</t>
  </si>
  <si>
    <t>Causal factor 1</t>
  </si>
  <si>
    <t>Causal factor 2</t>
  </si>
  <si>
    <t>Causal factor 3</t>
  </si>
  <si>
    <t>Causal factor 4</t>
  </si>
  <si>
    <t>Causal factor 5</t>
  </si>
  <si>
    <t>Causal Factor</t>
  </si>
  <si>
    <t>Measure</t>
  </si>
  <si>
    <t>Discussion of causes and identification of root causes</t>
  </si>
  <si>
    <t>Suggested actions to remove or manage the root causes, including discussion about effectiveness of current initiatives or projects</t>
  </si>
  <si>
    <t>Measure Type</t>
  </si>
  <si>
    <t>Timely non-disability applications</t>
  </si>
  <si>
    <t>Applications processed by site</t>
  </si>
  <si>
    <t>Timely Disability applications</t>
  </si>
  <si>
    <t>Compliance</t>
  </si>
  <si>
    <t>Outcome</t>
  </si>
  <si>
    <t>Timely Application Processing</t>
  </si>
  <si>
    <t>Timely Redetermination Processing</t>
  </si>
  <si>
    <t>Target Status</t>
  </si>
  <si>
    <t>RRR Complete</t>
  </si>
  <si>
    <t>RRRs Processed</t>
  </si>
  <si>
    <t>RRR Percent timely</t>
  </si>
  <si>
    <t>% of same day denials</t>
  </si>
  <si>
    <t>% of terminations from RRR</t>
  </si>
  <si>
    <t>% of terminations from change</t>
  </si>
  <si>
    <t>% of same day approvals</t>
  </si>
  <si>
    <t>% of approvals from change</t>
  </si>
  <si>
    <t>% of approvals from RRR</t>
  </si>
  <si>
    <t>% of MA category change</t>
  </si>
  <si>
    <t>Average App Lead Time</t>
  </si>
  <si>
    <t>Average RRR Lead Time</t>
  </si>
  <si>
    <t>Average Change Lead time</t>
  </si>
  <si>
    <t>Average cycle times</t>
  </si>
  <si>
    <t>Average lead time from 3rd party verification</t>
  </si>
  <si>
    <t>Diagnostic</t>
  </si>
  <si>
    <t>Average lead time from CAAS/PE</t>
  </si>
  <si>
    <t>Time to Determination</t>
  </si>
  <si>
    <t>Lead and Cycle Times</t>
  </si>
  <si>
    <t>Target in Smart Chart</t>
  </si>
  <si>
    <t>Measure Name</t>
  </si>
  <si>
    <t>Calculation</t>
  </si>
  <si>
    <t>Purpose</t>
  </si>
  <si>
    <t>Internal, External, Both</t>
  </si>
  <si>
    <t>Performance Owner</t>
  </si>
  <si>
    <t>Definition Owner</t>
  </si>
  <si>
    <t>Data Owner</t>
  </si>
  <si>
    <t>Elevation</t>
  </si>
  <si>
    <t>Total determinations made for non-disability applications within 45 days of receipt divided by total non-disability determinations made per month.</t>
  </si>
  <si>
    <t>Total applications processed by eligibility site divided by total applications received by site</t>
  </si>
  <si>
    <t>Total determinations made for applications requiring disability determination within 90 days of receipt divided by total disability determinations made per month</t>
  </si>
  <si>
    <t>Total number of redeterminations started and marked complete divided by total number of redeterminations started by eligibility site per month</t>
  </si>
  <si>
    <t>Total RRRs processed by eligibility site divided by total RRRs processed per month</t>
  </si>
  <si>
    <t>Total redeterminations processed by end of RRR due month divided total redeterminations per month (current metric?)</t>
  </si>
  <si>
    <t>Accuracy</t>
  </si>
  <si>
    <t>Days between Date of application received and Date of determination, average per month</t>
  </si>
  <si>
    <t>Days between Date of RRR received and Date of determination, average per month</t>
  </si>
  <si>
    <t>Days between Date of Change received and Date of determination, average per month</t>
  </si>
  <si>
    <t>Total number of applications denied that day / Total applications received that day. Data available daily, aggregated monthly.</t>
  </si>
  <si>
    <t>Total number of RRR’s denied that day / Total RRR’s received that day. Data available daily, aggregated monthly.</t>
  </si>
  <si>
    <t>Total number of changes resulting in termination that day / Total changes received that day. Data available daily, aggregated monthly.</t>
  </si>
  <si>
    <t>Total number of changes resulting in approval that day / Total changes received that day. Data available daily, aggregated monthly.</t>
  </si>
  <si>
    <t>Total number of members approved from RRRs that day / Total RRR’s received that day. Data available daily, aggregated monthly.</t>
  </si>
  <si>
    <t>Total number of members approved from  applications that day / Total applications received that day. Data available daily, aggregated monthly.</t>
  </si>
  <si>
    <t>Total number of members moved to another category from change/total number of changes</t>
  </si>
  <si>
    <t>Days between application receipt and application initiation, average per month</t>
  </si>
  <si>
    <t>Days between application initiation and first EDBC run, average per month</t>
  </si>
  <si>
    <t>Day between status change of approved or denied to date of MedSpan transmission, average per month</t>
  </si>
  <si>
    <t>Days between redetermination received and started in CBMS, average per month</t>
  </si>
  <si>
    <t>Days between redetermination started and first EDBC run, average per month</t>
  </si>
  <si>
    <t>Days between change receipt and status change, average per month</t>
  </si>
  <si>
    <t>Days between date of date stamp at CAAS or PE and date AI’d at eligibility site, average per month</t>
  </si>
  <si>
    <t>Trust Reviews: Number of days from eligibility site to HCPF, average per month; number of days from HCPF to eligibility site, average per month; number of days from eligibility site receipt of HCPF determination to entry in CBMS, average per month</t>
  </si>
  <si>
    <t>SEP LOC: Number of days from eligibility site to SEP, average per month; number of days from SEP to eligibility site, average per month; number of days from eligibility site receipt of SEP determination to entry in CBMS, average per month</t>
  </si>
  <si>
    <t>ARG Determinations: Number of days from eligibility site to ARG, average per month; number of days from ARG to eligibility site, average per month; number of days from eligibility site receipt of ARG determination to entry in CBMS, average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</si>
</sst>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sz val="14"/>
      <color theme="0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9" tint="-0.249977111117893"/>
      <name val="Arial"/>
      <family val="2"/>
    </font>
    <font>
      <sz val="10"/>
      <color theme="0"/>
      <name val="Arial"/>
      <family val="2"/>
    </font>
    <font>
      <sz val="10"/>
      <color theme="1" tint="0.249977111117893"/>
      <name val="Arial Narrow"/>
      <family val="2"/>
    </font>
    <font>
      <sz val="16"/>
      <color theme="0"/>
      <name val="Arial"/>
      <family val="2"/>
    </font>
    <font>
      <b/>
      <sz val="12"/>
      <color theme="9" tint="-0.249977111117893"/>
      <name val="Arial"/>
      <family val="2"/>
    </font>
    <font>
      <sz val="16"/>
      <color theme="0"/>
      <name val="Arial Narrow"/>
      <family val="2"/>
    </font>
    <font>
      <i/>
      <sz val="10"/>
      <name val="Arial Narrow"/>
      <family val="2"/>
    </font>
    <font>
      <b/>
      <sz val="12"/>
      <color theme="9" tint="-0.249977111117893"/>
      <name val="Arial Narrow"/>
      <family val="2"/>
    </font>
    <font>
      <sz val="12"/>
      <color theme="9" tint="-0.249977111117893"/>
      <name val="Arial Narrow"/>
      <family val="2"/>
    </font>
    <font>
      <sz val="10"/>
      <color theme="7" tint="-0.249977111117893"/>
      <name val="Webdings"/>
      <family val="1"/>
      <charset val="2"/>
    </font>
    <font>
      <sz val="16"/>
      <color theme="1"/>
      <name val="Arial Narrow"/>
      <family val="2"/>
    </font>
    <font>
      <b/>
      <sz val="16"/>
      <color theme="0"/>
      <name val="Arial Narrow"/>
      <family val="2"/>
    </font>
    <font>
      <sz val="16"/>
      <color theme="7" tint="-0.249977111117893"/>
      <name val="Webdings"/>
      <family val="1"/>
      <charset val="2"/>
    </font>
    <font>
      <sz val="16"/>
      <color theme="4"/>
      <name val="Arial Narrow"/>
      <family val="2"/>
    </font>
    <font>
      <sz val="16"/>
      <color theme="7" tint="0.79998168889431442"/>
      <name val="Webdings"/>
      <family val="1"/>
      <charset val="2"/>
    </font>
    <font>
      <b/>
      <sz val="16"/>
      <color theme="1" tint="0.499984740745262"/>
      <name val="Arial Narrow"/>
      <family val="2"/>
    </font>
    <font>
      <sz val="16"/>
      <color theme="4"/>
      <name val="Webdings"/>
      <family val="1"/>
      <charset val="2"/>
    </font>
    <font>
      <sz val="14"/>
      <color theme="1" tint="0.499984740745262"/>
      <name val="Arial Narrow"/>
      <family val="2"/>
    </font>
    <font>
      <sz val="14"/>
      <color theme="4"/>
      <name val="Arial Narrow"/>
      <family val="2"/>
    </font>
    <font>
      <sz val="12"/>
      <color theme="7" tint="-0.249977111117893"/>
      <name val="Webdings"/>
      <family val="1"/>
      <charset val="2"/>
    </font>
    <font>
      <sz val="12"/>
      <color theme="1" tint="0.14999847407452621"/>
      <name val="Arial Narrow"/>
      <family val="2"/>
    </font>
    <font>
      <sz val="12"/>
      <color theme="1"/>
      <name val="Arial"/>
      <family val="2"/>
    </font>
    <font>
      <sz val="12"/>
      <color theme="4"/>
      <name val="Arial Narrow"/>
      <family val="2"/>
    </font>
    <font>
      <sz val="12"/>
      <color theme="1" tint="0.499984740745262"/>
      <name val="Arial Narrow"/>
      <family val="2"/>
    </font>
    <font>
      <sz val="12"/>
      <color theme="1"/>
      <name val="Arial Narrow"/>
      <family val="2"/>
    </font>
    <font>
      <sz val="12"/>
      <color theme="7" tint="0.79998168889431442"/>
      <name val="Webdings"/>
      <family val="1"/>
      <charset val="2"/>
    </font>
    <font>
      <i/>
      <sz val="12"/>
      <color theme="6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Arial Narrow"/>
      <family val="2"/>
    </font>
    <font>
      <sz val="16"/>
      <color rgb="FF00B050"/>
      <name val="Wingdings"/>
      <charset val="2"/>
    </font>
    <font>
      <sz val="10"/>
      <color rgb="FF000000"/>
      <name val="Arial"/>
      <family val="2"/>
    </font>
    <font>
      <sz val="12"/>
      <color theme="0"/>
      <name val="Webdings"/>
      <family val="1"/>
      <charset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59595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D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9"/>
      </top>
      <bottom style="thin">
        <color theme="0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165" fontId="2" fillId="0" borderId="0" xfId="0" applyNumberFormat="1" applyFont="1" applyAlignment="1">
      <alignment horizontal="center" wrapText="1"/>
    </xf>
    <xf numFmtId="165" fontId="6" fillId="0" borderId="0" xfId="1" applyNumberFormat="1" applyFont="1" applyAlignment="1">
      <alignment horizontal="center" wrapText="1"/>
    </xf>
    <xf numFmtId="166" fontId="3" fillId="2" borderId="0" xfId="2" applyNumberFormat="1" applyFont="1" applyFill="1" applyAlignment="1">
      <alignment horizontal="center"/>
    </xf>
    <xf numFmtId="166" fontId="9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166" fontId="8" fillId="0" borderId="0" xfId="2" applyNumberFormat="1" applyFont="1" applyAlignment="1">
      <alignment horizontal="center"/>
    </xf>
    <xf numFmtId="166" fontId="5" fillId="0" borderId="0" xfId="2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7" fontId="11" fillId="0" borderId="0" xfId="0" applyNumberFormat="1" applyFont="1"/>
    <xf numFmtId="0" fontId="11" fillId="0" borderId="0" xfId="0" applyFont="1"/>
    <xf numFmtId="166" fontId="5" fillId="3" borderId="0" xfId="2" applyNumberFormat="1" applyFont="1" applyFill="1" applyAlignment="1">
      <alignment horizontal="center"/>
    </xf>
    <xf numFmtId="166" fontId="6" fillId="3" borderId="0" xfId="2" applyNumberFormat="1" applyFont="1" applyFill="1" applyAlignment="1">
      <alignment horizontal="center"/>
    </xf>
    <xf numFmtId="165" fontId="5" fillId="0" borderId="0" xfId="1" applyNumberFormat="1" applyFont="1" applyAlignment="1">
      <alignment horizontal="center" wrapText="1"/>
    </xf>
    <xf numFmtId="165" fontId="6" fillId="2" borderId="0" xfId="1" applyNumberFormat="1" applyFont="1" applyFill="1" applyAlignment="1">
      <alignment horizontal="center" wrapText="1"/>
    </xf>
    <xf numFmtId="165" fontId="5" fillId="0" borderId="0" xfId="2" applyNumberFormat="1" applyFont="1" applyAlignment="1">
      <alignment horizontal="center" wrapText="1"/>
    </xf>
    <xf numFmtId="165" fontId="5" fillId="3" borderId="0" xfId="2" applyNumberFormat="1" applyFont="1" applyFill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5" fontId="8" fillId="0" borderId="0" xfId="2" applyNumberFormat="1" applyFont="1"/>
    <xf numFmtId="165" fontId="5" fillId="0" borderId="0" xfId="2" applyNumberFormat="1" applyFont="1" applyAlignment="1">
      <alignment wrapText="1"/>
    </xf>
    <xf numFmtId="165" fontId="8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6" fillId="3" borderId="0" xfId="2" applyNumberFormat="1" applyFont="1" applyFill="1" applyAlignment="1">
      <alignment horizontal="center"/>
    </xf>
    <xf numFmtId="165" fontId="6" fillId="0" borderId="0" xfId="1" applyNumberFormat="1" applyFont="1" applyAlignment="1">
      <alignment horizontal="left" wrapText="1"/>
    </xf>
    <xf numFmtId="165" fontId="9" fillId="0" borderId="0" xfId="2" applyNumberFormat="1" applyFont="1" applyAlignment="1">
      <alignment horizontal="left"/>
    </xf>
    <xf numFmtId="165" fontId="3" fillId="0" borderId="0" xfId="2" applyNumberFormat="1" applyFont="1" applyAlignment="1">
      <alignment horizontal="left"/>
    </xf>
    <xf numFmtId="166" fontId="5" fillId="0" borderId="0" xfId="1" applyNumberFormat="1" applyFont="1" applyAlignment="1">
      <alignment horizontal="center" wrapText="1"/>
    </xf>
    <xf numFmtId="166" fontId="6" fillId="2" borderId="0" xfId="1" applyNumberFormat="1" applyFont="1" applyFill="1" applyAlignment="1">
      <alignment horizontal="center" wrapText="1"/>
    </xf>
    <xf numFmtId="166" fontId="5" fillId="0" borderId="0" xfId="2" applyNumberFormat="1" applyFont="1" applyAlignment="1">
      <alignment horizontal="center" wrapText="1"/>
    </xf>
    <xf numFmtId="166" fontId="6" fillId="0" borderId="0" xfId="1" applyNumberFormat="1" applyFont="1" applyAlignment="1">
      <alignment horizontal="center" wrapText="1"/>
    </xf>
    <xf numFmtId="166" fontId="8" fillId="0" borderId="0" xfId="2" applyNumberFormat="1" applyFont="1"/>
    <xf numFmtId="166" fontId="5" fillId="0" borderId="0" xfId="2" applyNumberFormat="1" applyFont="1" applyAlignment="1">
      <alignment wrapText="1"/>
    </xf>
    <xf numFmtId="0" fontId="13" fillId="4" borderId="0" xfId="0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6" fontId="11" fillId="0" borderId="0" xfId="0" applyNumberFormat="1" applyFont="1" applyAlignment="1">
      <alignment horizontal="center"/>
    </xf>
    <xf numFmtId="165" fontId="11" fillId="0" borderId="0" xfId="0" applyNumberFormat="1" applyFont="1"/>
    <xf numFmtId="165" fontId="12" fillId="4" borderId="0" xfId="0" applyNumberFormat="1" applyFont="1" applyFill="1" applyAlignment="1">
      <alignment horizontal="center" vertical="center"/>
    </xf>
    <xf numFmtId="0" fontId="12" fillId="4" borderId="0" xfId="2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166" fontId="10" fillId="0" borderId="0" xfId="0" applyNumberFormat="1" applyFont="1" applyAlignment="1">
      <alignment horizontal="center" wrapText="1"/>
    </xf>
    <xf numFmtId="166" fontId="11" fillId="0" borderId="0" xfId="0" applyNumberFormat="1" applyFont="1"/>
    <xf numFmtId="166" fontId="17" fillId="4" borderId="0" xfId="0" applyNumberFormat="1" applyFont="1" applyFill="1" applyAlignment="1">
      <alignment horizontal="center" vertical="center"/>
    </xf>
    <xf numFmtId="0" fontId="6" fillId="0" borderId="0" xfId="0" applyFont="1"/>
    <xf numFmtId="0" fontId="3" fillId="0" borderId="0" xfId="0" applyFont="1"/>
    <xf numFmtId="9" fontId="0" fillId="0" borderId="0" xfId="0" applyNumberFormat="1"/>
    <xf numFmtId="0" fontId="3" fillId="0" borderId="1" xfId="2" applyFont="1" applyBorder="1"/>
    <xf numFmtId="0" fontId="7" fillId="0" borderId="1" xfId="2" applyFont="1" applyBorder="1"/>
    <xf numFmtId="0" fontId="18" fillId="0" borderId="2" xfId="2" applyFont="1" applyBorder="1" applyAlignment="1">
      <alignment wrapText="1"/>
    </xf>
    <xf numFmtId="1" fontId="11" fillId="0" borderId="1" xfId="0" applyNumberFormat="1" applyFont="1" applyBorder="1"/>
    <xf numFmtId="0" fontId="11" fillId="0" borderId="1" xfId="0" applyFont="1" applyBorder="1"/>
    <xf numFmtId="165" fontId="19" fillId="4" borderId="5" xfId="2" applyNumberFormat="1" applyFont="1" applyFill="1" applyBorder="1" applyAlignment="1">
      <alignment vertical="center"/>
    </xf>
    <xf numFmtId="0" fontId="18" fillId="0" borderId="2" xfId="2" applyFont="1" applyBorder="1" applyAlignment="1">
      <alignment horizontal="left" wrapText="1" indent="1"/>
    </xf>
    <xf numFmtId="0" fontId="16" fillId="0" borderId="3" xfId="2" applyFont="1" applyBorder="1" applyAlignment="1">
      <alignment vertical="center" wrapText="1"/>
    </xf>
    <xf numFmtId="0" fontId="20" fillId="0" borderId="1" xfId="2" applyFont="1" applyBorder="1"/>
    <xf numFmtId="1" fontId="14" fillId="0" borderId="1" xfId="0" applyNumberFormat="1" applyFont="1" applyBorder="1"/>
    <xf numFmtId="0" fontId="4" fillId="0" borderId="2" xfId="2" applyFont="1" applyBorder="1"/>
    <xf numFmtId="0" fontId="22" fillId="0" borderId="2" xfId="2" applyFont="1" applyBorder="1"/>
    <xf numFmtId="0" fontId="14" fillId="0" borderId="1" xfId="0" applyFont="1" applyBorder="1"/>
    <xf numFmtId="0" fontId="23" fillId="0" borderId="2" xfId="2" applyFont="1" applyBorder="1"/>
    <xf numFmtId="0" fontId="4" fillId="0" borderId="1" xfId="2" applyFont="1" applyBorder="1"/>
    <xf numFmtId="0" fontId="22" fillId="0" borderId="1" xfId="2" applyFont="1" applyBorder="1"/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wrapText="1"/>
    </xf>
    <xf numFmtId="0" fontId="33" fillId="0" borderId="0" xfId="0" applyFont="1" applyBorder="1"/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165" fontId="38" fillId="0" borderId="0" xfId="0" applyNumberFormat="1" applyFont="1" applyBorder="1" applyAlignment="1">
      <alignment horizontal="center" vertical="center"/>
    </xf>
    <xf numFmtId="9" fontId="38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65" fontId="38" fillId="4" borderId="0" xfId="0" applyNumberFormat="1" applyFont="1" applyFill="1" applyBorder="1" applyAlignment="1">
      <alignment horizontal="center" vertical="center"/>
    </xf>
    <xf numFmtId="9" fontId="38" fillId="4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44" fillId="5" borderId="1" xfId="2" applyFont="1" applyFill="1" applyBorder="1"/>
    <xf numFmtId="0" fontId="4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27" fillId="6" borderId="0" xfId="0" applyFont="1" applyFill="1" applyBorder="1" applyAlignment="1">
      <alignment horizontal="center" wrapText="1"/>
    </xf>
    <xf numFmtId="0" fontId="47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/>
    </xf>
    <xf numFmtId="0" fontId="40" fillId="0" borderId="0" xfId="0" applyFont="1" applyBorder="1" applyAlignment="1">
      <alignment wrapText="1"/>
    </xf>
    <xf numFmtId="0" fontId="44" fillId="4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wrapText="1"/>
    </xf>
    <xf numFmtId="0" fontId="24" fillId="0" borderId="1" xfId="2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165" fontId="21" fillId="4" borderId="1" xfId="2" applyNumberFormat="1" applyFont="1" applyFill="1" applyBorder="1" applyAlignment="1">
      <alignment horizontal="center" vertical="center"/>
    </xf>
    <xf numFmtId="165" fontId="21" fillId="4" borderId="4" xfId="2" applyNumberFormat="1" applyFont="1" applyFill="1" applyBorder="1" applyAlignment="1">
      <alignment horizontal="center" vertical="center"/>
    </xf>
    <xf numFmtId="165" fontId="21" fillId="4" borderId="6" xfId="2" applyNumberFormat="1" applyFont="1" applyFill="1" applyBorder="1" applyAlignment="1">
      <alignment horizontal="center" vertical="center"/>
    </xf>
    <xf numFmtId="165" fontId="21" fillId="4" borderId="5" xfId="2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8" fillId="4" borderId="0" xfId="0" applyFont="1" applyFill="1"/>
    <xf numFmtId="0" fontId="4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C9E2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C-4700-8AEC-08A4EEB8D2A9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5C-4700-8AEC-08A4EEB8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C-4700-8AEC-08A4EEB8D2A9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5C-4700-8AEC-08A4EEB8D2A9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5C-4700-8AEC-08A4EEB8D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E-441B-9CB1-3D6E1ABA37BB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E-441B-9CB1-3D6E1ABA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9E-441B-9CB1-3D6E1ABA37BB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9E-441B-9CB1-3D6E1ABA37BB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9E-441B-9CB1-3D6E1ABA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0-49DB-A7E4-394CA629EAA4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0-49DB-A7E4-394CA629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F0-49DB-A7E4-394CA629EAA4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F0-49DB-A7E4-394CA629EAA4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F0-49DB-A7E4-394CA629E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4-4BB1-AF72-5505009A60B3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4-4BB1-AF72-5505009A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04-4BB1-AF72-5505009A60B3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04-4BB1-AF72-5505009A60B3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04-4BB1-AF72-5505009A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8-496F-BA8F-6C3C662FABDA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8-496F-BA8F-6C3C662F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38-496F-BA8F-6C3C662FABDA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38-496F-BA8F-6C3C662FABDA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38-496F-BA8F-6C3C662FA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92708333333325E-2"/>
          <c:y val="4.4708888888888902E-2"/>
          <c:w val="0.96457187499999997"/>
          <c:h val="0.90887166666666663"/>
        </c:manualLayout>
      </c:layout>
      <c:areaChart>
        <c:grouping val="standard"/>
        <c:varyColors val="0"/>
        <c:ser>
          <c:idx val="3"/>
          <c:order val="2"/>
          <c:tx>
            <c:strRef>
              <c:f>'Measure 4'!$F$2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4'!$F$3:$F$38</c:f>
              <c:numCache>
                <c:formatCode>0.0</c:formatCode>
                <c:ptCount val="36"/>
                <c:pt idx="0">
                  <c:v>195.63200000000001</c:v>
                </c:pt>
                <c:pt idx="1">
                  <c:v>195.63200000000001</c:v>
                </c:pt>
                <c:pt idx="2">
                  <c:v>195.63200000000001</c:v>
                </c:pt>
                <c:pt idx="3">
                  <c:v>195.63200000000001</c:v>
                </c:pt>
                <c:pt idx="4">
                  <c:v>195.63200000000001</c:v>
                </c:pt>
                <c:pt idx="5">
                  <c:v>195.63200000000001</c:v>
                </c:pt>
                <c:pt idx="6">
                  <c:v>195.63200000000001</c:v>
                </c:pt>
                <c:pt idx="7">
                  <c:v>195.63200000000001</c:v>
                </c:pt>
                <c:pt idx="8">
                  <c:v>195.63200000000001</c:v>
                </c:pt>
                <c:pt idx="9">
                  <c:v>195.63200000000001</c:v>
                </c:pt>
                <c:pt idx="10">
                  <c:v>195.63200000000001</c:v>
                </c:pt>
                <c:pt idx="11">
                  <c:v>195.63200000000001</c:v>
                </c:pt>
                <c:pt idx="12">
                  <c:v>195.63200000000001</c:v>
                </c:pt>
                <c:pt idx="13">
                  <c:v>195.63200000000001</c:v>
                </c:pt>
                <c:pt idx="14">
                  <c:v>195.63200000000001</c:v>
                </c:pt>
                <c:pt idx="15">
                  <c:v>195.63200000000001</c:v>
                </c:pt>
                <c:pt idx="16">
                  <c:v>195.63200000000001</c:v>
                </c:pt>
                <c:pt idx="17">
                  <c:v>195.63200000000001</c:v>
                </c:pt>
                <c:pt idx="18">
                  <c:v>195.63200000000001</c:v>
                </c:pt>
                <c:pt idx="19">
                  <c:v>195.63200000000001</c:v>
                </c:pt>
                <c:pt idx="20">
                  <c:v>195.63200000000001</c:v>
                </c:pt>
                <c:pt idx="21">
                  <c:v>195.63200000000001</c:v>
                </c:pt>
                <c:pt idx="22">
                  <c:v>195.63200000000001</c:v>
                </c:pt>
                <c:pt idx="23">
                  <c:v>195.63200000000001</c:v>
                </c:pt>
                <c:pt idx="24">
                  <c:v>195.63200000000001</c:v>
                </c:pt>
                <c:pt idx="25">
                  <c:v>195.63200000000001</c:v>
                </c:pt>
                <c:pt idx="26">
                  <c:v>195.63200000000001</c:v>
                </c:pt>
                <c:pt idx="27">
                  <c:v>195.63200000000001</c:v>
                </c:pt>
                <c:pt idx="28">
                  <c:v>195.63200000000001</c:v>
                </c:pt>
                <c:pt idx="29">
                  <c:v>195.63200000000001</c:v>
                </c:pt>
                <c:pt idx="30">
                  <c:v>195.63200000000001</c:v>
                </c:pt>
                <c:pt idx="31">
                  <c:v>195.63200000000001</c:v>
                </c:pt>
                <c:pt idx="32">
                  <c:v>195.63200000000001</c:v>
                </c:pt>
                <c:pt idx="33">
                  <c:v>195.63200000000001</c:v>
                </c:pt>
                <c:pt idx="34">
                  <c:v>195.63200000000001</c:v>
                </c:pt>
                <c:pt idx="35">
                  <c:v>195.63200000000001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5-4EE3-B45B-906E65FB4C64}"/>
            </c:ext>
          </c:extLst>
        </c:ser>
        <c:ser>
          <c:idx val="2"/>
          <c:order val="3"/>
          <c:tx>
            <c:strRef>
              <c:f>'Measure 4'!$E$2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4'!$E$3:$E$38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5-4EE3-B45B-906E65FB4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33704"/>
        <c:axId val="245134096"/>
      </c:areaChart>
      <c:lineChart>
        <c:grouping val="standard"/>
        <c:varyColors val="0"/>
        <c:ser>
          <c:idx val="0"/>
          <c:order val="0"/>
          <c:tx>
            <c:strRef>
              <c:f>'Measure 4'!$B$2</c:f>
              <c:strCache>
                <c:ptCount val="1"/>
                <c:pt idx="0">
                  <c:v>Measure 4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4'!$B$3:$B$39</c:f>
              <c:numCache>
                <c:formatCode>0.0</c:formatCode>
                <c:ptCount val="37"/>
                <c:pt idx="0">
                  <c:v>130</c:v>
                </c:pt>
                <c:pt idx="1">
                  <c:v>110</c:v>
                </c:pt>
                <c:pt idx="2">
                  <c:v>35</c:v>
                </c:pt>
                <c:pt idx="3">
                  <c:v>52.4</c:v>
                </c:pt>
                <c:pt idx="4">
                  <c:v>97</c:v>
                </c:pt>
                <c:pt idx="5">
                  <c:v>28</c:v>
                </c:pt>
                <c:pt idx="6">
                  <c:v>103</c:v>
                </c:pt>
                <c:pt idx="7">
                  <c:v>85.75</c:v>
                </c:pt>
                <c:pt idx="8">
                  <c:v>142</c:v>
                </c:pt>
                <c:pt idx="9">
                  <c:v>190</c:v>
                </c:pt>
                <c:pt idx="10">
                  <c:v>50</c:v>
                </c:pt>
                <c:pt idx="11">
                  <c:v>88.4</c:v>
                </c:pt>
                <c:pt idx="12">
                  <c:v>17.5</c:v>
                </c:pt>
                <c:pt idx="13">
                  <c:v>60.3</c:v>
                </c:pt>
                <c:pt idx="14">
                  <c:v>132.5</c:v>
                </c:pt>
                <c:pt idx="15">
                  <c:v>19</c:v>
                </c:pt>
                <c:pt idx="16">
                  <c:v>65.7</c:v>
                </c:pt>
                <c:pt idx="17">
                  <c:v>21.5</c:v>
                </c:pt>
                <c:pt idx="18">
                  <c:v>82</c:v>
                </c:pt>
                <c:pt idx="19">
                  <c:v>129.30000000000001</c:v>
                </c:pt>
                <c:pt idx="20">
                  <c:v>46.5</c:v>
                </c:pt>
                <c:pt idx="21">
                  <c:v>5.25</c:v>
                </c:pt>
                <c:pt idx="22">
                  <c:v>97.5</c:v>
                </c:pt>
                <c:pt idx="23">
                  <c:v>44</c:v>
                </c:pt>
                <c:pt idx="24">
                  <c:v>112</c:v>
                </c:pt>
                <c:pt idx="25">
                  <c:v>98</c:v>
                </c:pt>
                <c:pt idx="26">
                  <c:v>128</c:v>
                </c:pt>
                <c:pt idx="2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B5-4EE3-B45B-906E65FB4C64}"/>
            </c:ext>
          </c:extLst>
        </c:ser>
        <c:ser>
          <c:idx val="1"/>
          <c:order val="1"/>
          <c:tx>
            <c:strRef>
              <c:f>'Measure 4'!$D$2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4'!$D$3:$D$38</c:f>
              <c:numCache>
                <c:formatCode>0.0</c:formatCode>
                <c:ptCount val="36"/>
                <c:pt idx="0">
                  <c:v>75.399999999999991</c:v>
                </c:pt>
                <c:pt idx="1">
                  <c:v>75.399999999999991</c:v>
                </c:pt>
                <c:pt idx="2">
                  <c:v>75.399999999999991</c:v>
                </c:pt>
                <c:pt idx="3">
                  <c:v>75.399999999999991</c:v>
                </c:pt>
                <c:pt idx="4">
                  <c:v>75.399999999999991</c:v>
                </c:pt>
                <c:pt idx="5">
                  <c:v>75.399999999999991</c:v>
                </c:pt>
                <c:pt idx="6">
                  <c:v>75.399999999999991</c:v>
                </c:pt>
                <c:pt idx="7">
                  <c:v>75.399999999999991</c:v>
                </c:pt>
                <c:pt idx="8">
                  <c:v>75.399999999999991</c:v>
                </c:pt>
                <c:pt idx="9">
                  <c:v>75.399999999999991</c:v>
                </c:pt>
                <c:pt idx="10">
                  <c:v>75.399999999999991</c:v>
                </c:pt>
                <c:pt idx="11">
                  <c:v>75.399999999999991</c:v>
                </c:pt>
                <c:pt idx="12">
                  <c:v>75.399999999999991</c:v>
                </c:pt>
                <c:pt idx="13">
                  <c:v>75.399999999999991</c:v>
                </c:pt>
                <c:pt idx="14">
                  <c:v>75.399999999999991</c:v>
                </c:pt>
                <c:pt idx="15">
                  <c:v>75.399999999999991</c:v>
                </c:pt>
                <c:pt idx="16">
                  <c:v>75.399999999999991</c:v>
                </c:pt>
                <c:pt idx="17">
                  <c:v>75.399999999999991</c:v>
                </c:pt>
                <c:pt idx="18">
                  <c:v>75.399999999999991</c:v>
                </c:pt>
                <c:pt idx="19">
                  <c:v>75.399999999999991</c:v>
                </c:pt>
                <c:pt idx="20">
                  <c:v>75.399999999999991</c:v>
                </c:pt>
                <c:pt idx="21">
                  <c:v>75.399999999999991</c:v>
                </c:pt>
                <c:pt idx="22">
                  <c:v>75.399999999999991</c:v>
                </c:pt>
                <c:pt idx="23">
                  <c:v>75.399999999999991</c:v>
                </c:pt>
                <c:pt idx="24">
                  <c:v>75.399999999999991</c:v>
                </c:pt>
                <c:pt idx="25">
                  <c:v>75.399999999999991</c:v>
                </c:pt>
                <c:pt idx="26">
                  <c:v>75.399999999999991</c:v>
                </c:pt>
                <c:pt idx="27">
                  <c:v>75.399999999999991</c:v>
                </c:pt>
                <c:pt idx="28">
                  <c:v>75.399999999999991</c:v>
                </c:pt>
                <c:pt idx="29">
                  <c:v>75.399999999999991</c:v>
                </c:pt>
                <c:pt idx="30">
                  <c:v>75.399999999999991</c:v>
                </c:pt>
                <c:pt idx="31">
                  <c:v>75.399999999999991</c:v>
                </c:pt>
                <c:pt idx="32">
                  <c:v>75.399999999999991</c:v>
                </c:pt>
                <c:pt idx="33">
                  <c:v>75.399999999999991</c:v>
                </c:pt>
                <c:pt idx="34">
                  <c:v>75.399999999999991</c:v>
                </c:pt>
                <c:pt idx="35">
                  <c:v>75.399999999999991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B5-4EE3-B45B-906E65FB4C64}"/>
            </c:ext>
          </c:extLst>
        </c:ser>
        <c:ser>
          <c:idx val="4"/>
          <c:order val="4"/>
          <c:tx>
            <c:strRef>
              <c:f>'Measure 4'!$H$2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4'!$H$3:$H$38</c:f>
              <c:numCache>
                <c:formatCode>0.0</c:formatCode>
                <c:ptCount val="36"/>
                <c:pt idx="23">
                  <c:v>50</c:v>
                </c:pt>
                <c:pt idx="29">
                  <c:v>30</c:v>
                </c:pt>
                <c:pt idx="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B5-4EE3-B45B-906E65FB4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33704"/>
        <c:axId val="245134096"/>
      </c:lineChart>
      <c:dateAx>
        <c:axId val="245133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45134096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5134096"/>
        <c:scaling>
          <c:orientation val="minMax"/>
          <c:max val="200"/>
        </c:scaling>
        <c:delete val="1"/>
        <c:axPos val="l"/>
        <c:numFmt formatCode="#,##0" sourceLinked="0"/>
        <c:majorTickMark val="out"/>
        <c:minorTickMark val="none"/>
        <c:tickLblPos val="nextTo"/>
        <c:crossAx val="245133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92708333333325E-2"/>
          <c:y val="4.4708888888888902E-2"/>
          <c:w val="0.96457187499999997"/>
          <c:h val="0.90887166666666663"/>
        </c:manualLayout>
      </c:layout>
      <c:areaChart>
        <c:grouping val="standard"/>
        <c:varyColors val="0"/>
        <c:ser>
          <c:idx val="3"/>
          <c:order val="2"/>
          <c:tx>
            <c:strRef>
              <c:f>'Measure 4'!$F$2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4'!$F$3:$F$38</c:f>
              <c:numCache>
                <c:formatCode>0.0</c:formatCode>
                <c:ptCount val="36"/>
                <c:pt idx="0">
                  <c:v>195.63200000000001</c:v>
                </c:pt>
                <c:pt idx="1">
                  <c:v>195.63200000000001</c:v>
                </c:pt>
                <c:pt idx="2">
                  <c:v>195.63200000000001</c:v>
                </c:pt>
                <c:pt idx="3">
                  <c:v>195.63200000000001</c:v>
                </c:pt>
                <c:pt idx="4">
                  <c:v>195.63200000000001</c:v>
                </c:pt>
                <c:pt idx="5">
                  <c:v>195.63200000000001</c:v>
                </c:pt>
                <c:pt idx="6">
                  <c:v>195.63200000000001</c:v>
                </c:pt>
                <c:pt idx="7">
                  <c:v>195.63200000000001</c:v>
                </c:pt>
                <c:pt idx="8">
                  <c:v>195.63200000000001</c:v>
                </c:pt>
                <c:pt idx="9">
                  <c:v>195.63200000000001</c:v>
                </c:pt>
                <c:pt idx="10">
                  <c:v>195.63200000000001</c:v>
                </c:pt>
                <c:pt idx="11">
                  <c:v>195.63200000000001</c:v>
                </c:pt>
                <c:pt idx="12">
                  <c:v>195.63200000000001</c:v>
                </c:pt>
                <c:pt idx="13">
                  <c:v>195.63200000000001</c:v>
                </c:pt>
                <c:pt idx="14">
                  <c:v>195.63200000000001</c:v>
                </c:pt>
                <c:pt idx="15">
                  <c:v>195.63200000000001</c:v>
                </c:pt>
                <c:pt idx="16">
                  <c:v>195.63200000000001</c:v>
                </c:pt>
                <c:pt idx="17">
                  <c:v>195.63200000000001</c:v>
                </c:pt>
                <c:pt idx="18">
                  <c:v>195.63200000000001</c:v>
                </c:pt>
                <c:pt idx="19">
                  <c:v>195.63200000000001</c:v>
                </c:pt>
                <c:pt idx="20">
                  <c:v>195.63200000000001</c:v>
                </c:pt>
                <c:pt idx="21">
                  <c:v>195.63200000000001</c:v>
                </c:pt>
                <c:pt idx="22">
                  <c:v>195.63200000000001</c:v>
                </c:pt>
                <c:pt idx="23">
                  <c:v>195.63200000000001</c:v>
                </c:pt>
                <c:pt idx="24">
                  <c:v>195.63200000000001</c:v>
                </c:pt>
                <c:pt idx="25">
                  <c:v>195.63200000000001</c:v>
                </c:pt>
                <c:pt idx="26">
                  <c:v>195.63200000000001</c:v>
                </c:pt>
                <c:pt idx="27">
                  <c:v>195.63200000000001</c:v>
                </c:pt>
                <c:pt idx="28">
                  <c:v>195.63200000000001</c:v>
                </c:pt>
                <c:pt idx="29">
                  <c:v>195.63200000000001</c:v>
                </c:pt>
                <c:pt idx="30">
                  <c:v>195.63200000000001</c:v>
                </c:pt>
                <c:pt idx="31">
                  <c:v>195.63200000000001</c:v>
                </c:pt>
                <c:pt idx="32">
                  <c:v>195.63200000000001</c:v>
                </c:pt>
                <c:pt idx="33">
                  <c:v>195.63200000000001</c:v>
                </c:pt>
                <c:pt idx="34">
                  <c:v>195.63200000000001</c:v>
                </c:pt>
                <c:pt idx="35">
                  <c:v>195.63200000000001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4-454D-9F54-72B595C24202}"/>
            </c:ext>
          </c:extLst>
        </c:ser>
        <c:ser>
          <c:idx val="2"/>
          <c:order val="3"/>
          <c:tx>
            <c:strRef>
              <c:f>'Measure 4'!$E$2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4'!$E$3:$E$38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4-454D-9F54-72B595C2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33704"/>
        <c:axId val="245134096"/>
      </c:areaChart>
      <c:lineChart>
        <c:grouping val="standard"/>
        <c:varyColors val="0"/>
        <c:ser>
          <c:idx val="0"/>
          <c:order val="0"/>
          <c:tx>
            <c:strRef>
              <c:f>'Measure 4'!$B$2</c:f>
              <c:strCache>
                <c:ptCount val="1"/>
                <c:pt idx="0">
                  <c:v>Measure 4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4'!$B$3:$B$39</c:f>
              <c:numCache>
                <c:formatCode>0.0</c:formatCode>
                <c:ptCount val="37"/>
                <c:pt idx="0">
                  <c:v>130</c:v>
                </c:pt>
                <c:pt idx="1">
                  <c:v>110</c:v>
                </c:pt>
                <c:pt idx="2">
                  <c:v>35</c:v>
                </c:pt>
                <c:pt idx="3">
                  <c:v>52.4</c:v>
                </c:pt>
                <c:pt idx="4">
                  <c:v>97</c:v>
                </c:pt>
                <c:pt idx="5">
                  <c:v>28</c:v>
                </c:pt>
                <c:pt idx="6">
                  <c:v>103</c:v>
                </c:pt>
                <c:pt idx="7">
                  <c:v>85.75</c:v>
                </c:pt>
                <c:pt idx="8">
                  <c:v>142</c:v>
                </c:pt>
                <c:pt idx="9">
                  <c:v>190</c:v>
                </c:pt>
                <c:pt idx="10">
                  <c:v>50</c:v>
                </c:pt>
                <c:pt idx="11">
                  <c:v>88.4</c:v>
                </c:pt>
                <c:pt idx="12">
                  <c:v>17.5</c:v>
                </c:pt>
                <c:pt idx="13">
                  <c:v>60.3</c:v>
                </c:pt>
                <c:pt idx="14">
                  <c:v>132.5</c:v>
                </c:pt>
                <c:pt idx="15">
                  <c:v>19</c:v>
                </c:pt>
                <c:pt idx="16">
                  <c:v>65.7</c:v>
                </c:pt>
                <c:pt idx="17">
                  <c:v>21.5</c:v>
                </c:pt>
                <c:pt idx="18">
                  <c:v>82</c:v>
                </c:pt>
                <c:pt idx="19">
                  <c:v>129.30000000000001</c:v>
                </c:pt>
                <c:pt idx="20">
                  <c:v>46.5</c:v>
                </c:pt>
                <c:pt idx="21">
                  <c:v>5.25</c:v>
                </c:pt>
                <c:pt idx="22">
                  <c:v>97.5</c:v>
                </c:pt>
                <c:pt idx="23">
                  <c:v>44</c:v>
                </c:pt>
                <c:pt idx="24">
                  <c:v>112</c:v>
                </c:pt>
                <c:pt idx="25">
                  <c:v>98</c:v>
                </c:pt>
                <c:pt idx="26">
                  <c:v>128</c:v>
                </c:pt>
                <c:pt idx="2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4-454D-9F54-72B595C24202}"/>
            </c:ext>
          </c:extLst>
        </c:ser>
        <c:ser>
          <c:idx val="1"/>
          <c:order val="1"/>
          <c:tx>
            <c:strRef>
              <c:f>'Measure 4'!$D$2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4'!$D$3:$D$38</c:f>
              <c:numCache>
                <c:formatCode>0.0</c:formatCode>
                <c:ptCount val="36"/>
                <c:pt idx="0">
                  <c:v>75.399999999999991</c:v>
                </c:pt>
                <c:pt idx="1">
                  <c:v>75.399999999999991</c:v>
                </c:pt>
                <c:pt idx="2">
                  <c:v>75.399999999999991</c:v>
                </c:pt>
                <c:pt idx="3">
                  <c:v>75.399999999999991</c:v>
                </c:pt>
                <c:pt idx="4">
                  <c:v>75.399999999999991</c:v>
                </c:pt>
                <c:pt idx="5">
                  <c:v>75.399999999999991</c:v>
                </c:pt>
                <c:pt idx="6">
                  <c:v>75.399999999999991</c:v>
                </c:pt>
                <c:pt idx="7">
                  <c:v>75.399999999999991</c:v>
                </c:pt>
                <c:pt idx="8">
                  <c:v>75.399999999999991</c:v>
                </c:pt>
                <c:pt idx="9">
                  <c:v>75.399999999999991</c:v>
                </c:pt>
                <c:pt idx="10">
                  <c:v>75.399999999999991</c:v>
                </c:pt>
                <c:pt idx="11">
                  <c:v>75.399999999999991</c:v>
                </c:pt>
                <c:pt idx="12">
                  <c:v>75.399999999999991</c:v>
                </c:pt>
                <c:pt idx="13">
                  <c:v>75.399999999999991</c:v>
                </c:pt>
                <c:pt idx="14">
                  <c:v>75.399999999999991</c:v>
                </c:pt>
                <c:pt idx="15">
                  <c:v>75.399999999999991</c:v>
                </c:pt>
                <c:pt idx="16">
                  <c:v>75.399999999999991</c:v>
                </c:pt>
                <c:pt idx="17">
                  <c:v>75.399999999999991</c:v>
                </c:pt>
                <c:pt idx="18">
                  <c:v>75.399999999999991</c:v>
                </c:pt>
                <c:pt idx="19">
                  <c:v>75.399999999999991</c:v>
                </c:pt>
                <c:pt idx="20">
                  <c:v>75.399999999999991</c:v>
                </c:pt>
                <c:pt idx="21">
                  <c:v>75.399999999999991</c:v>
                </c:pt>
                <c:pt idx="22">
                  <c:v>75.399999999999991</c:v>
                </c:pt>
                <c:pt idx="23">
                  <c:v>75.399999999999991</c:v>
                </c:pt>
                <c:pt idx="24">
                  <c:v>75.399999999999991</c:v>
                </c:pt>
                <c:pt idx="25">
                  <c:v>75.399999999999991</c:v>
                </c:pt>
                <c:pt idx="26">
                  <c:v>75.399999999999991</c:v>
                </c:pt>
                <c:pt idx="27">
                  <c:v>75.399999999999991</c:v>
                </c:pt>
                <c:pt idx="28">
                  <c:v>75.399999999999991</c:v>
                </c:pt>
                <c:pt idx="29">
                  <c:v>75.399999999999991</c:v>
                </c:pt>
                <c:pt idx="30">
                  <c:v>75.399999999999991</c:v>
                </c:pt>
                <c:pt idx="31">
                  <c:v>75.399999999999991</c:v>
                </c:pt>
                <c:pt idx="32">
                  <c:v>75.399999999999991</c:v>
                </c:pt>
                <c:pt idx="33">
                  <c:v>75.399999999999991</c:v>
                </c:pt>
                <c:pt idx="34">
                  <c:v>75.399999999999991</c:v>
                </c:pt>
                <c:pt idx="35">
                  <c:v>75.399999999999991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94-454D-9F54-72B595C24202}"/>
            </c:ext>
          </c:extLst>
        </c:ser>
        <c:ser>
          <c:idx val="4"/>
          <c:order val="4"/>
          <c:tx>
            <c:strRef>
              <c:f>'Measure 4'!$H$2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4'!$H$3:$H$38</c:f>
              <c:numCache>
                <c:formatCode>0.0</c:formatCode>
                <c:ptCount val="36"/>
                <c:pt idx="23">
                  <c:v>50</c:v>
                </c:pt>
                <c:pt idx="29">
                  <c:v>30</c:v>
                </c:pt>
                <c:pt idx="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94-454D-9F54-72B595C2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33704"/>
        <c:axId val="245134096"/>
      </c:lineChart>
      <c:dateAx>
        <c:axId val="245133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45134096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5134096"/>
        <c:scaling>
          <c:orientation val="minMax"/>
          <c:max val="200"/>
        </c:scaling>
        <c:delete val="1"/>
        <c:axPos val="l"/>
        <c:numFmt formatCode="#,##0" sourceLinked="0"/>
        <c:majorTickMark val="out"/>
        <c:minorTickMark val="none"/>
        <c:tickLblPos val="nextTo"/>
        <c:crossAx val="245133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378-ADF0-CDEA664CD2A0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C-4378-ADF0-CDEA664C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8C-4378-ADF0-CDEA664CD2A0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8C-4378-ADF0-CDEA664CD2A0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8C-4378-ADF0-CDEA664CD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2-40FA-BCB6-A98B333ED3FD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2-40FA-BCB6-A98B333E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82-40FA-BCB6-A98B333ED3FD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82-40FA-BCB6-A98B333ED3FD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82-40FA-BCB6-A98B333ED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C-4C59-A6C8-D5E571E25C28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C-4C59-A6C8-D5E571E2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2C-4C59-A6C8-D5E571E25C28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2C-4C59-A6C8-D5E571E25C28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2C-4C59-A6C8-D5E571E2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C-4A3B-B9E6-6787E1761E9A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1C-4A3B-B9E6-6787E176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1C-4A3B-B9E6-6787E1761E9A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1C-4A3B-B9E6-6787E1761E9A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1C-4A3B-B9E6-6787E176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E-46C5-BF5D-7B537A72E810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E-46C5-BF5D-7B537A72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E-46C5-BF5D-7B537A72E810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E-46C5-BF5D-7B537A72E810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3E-46C5-BF5D-7B537A72E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r>
              <a:rPr lang="en-AU" b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Moving Ranges (mR)</a:t>
            </a:r>
            <a:endParaRPr lang="en-AU" b="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1811246998380522E-2"/>
          <c:y val="1.4981627296587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22081736111111111"/>
          <c:w val="0.89933836805555556"/>
          <c:h val="0.61566874999999999"/>
        </c:manualLayout>
      </c:layout>
      <c:lineChart>
        <c:grouping val="standard"/>
        <c:varyColors val="0"/>
        <c:ser>
          <c:idx val="0"/>
          <c:order val="0"/>
          <c:tx>
            <c:strRef>
              <c:f>'Measure 1'!$J$2</c:f>
              <c:strCache>
                <c:ptCount val="1"/>
                <c:pt idx="0">
                  <c:v>Moving Ranges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1'!$J$3:$J$39</c:f>
              <c:numCache>
                <c:formatCode>0.0%</c:formatCode>
                <c:ptCount val="37"/>
                <c:pt idx="1">
                  <c:v>1.6E-2</c:v>
                </c:pt>
                <c:pt idx="2">
                  <c:v>4.0000000000000036E-3</c:v>
                </c:pt>
                <c:pt idx="3">
                  <c:v>2.9999999999999957E-3</c:v>
                </c:pt>
                <c:pt idx="4">
                  <c:v>0</c:v>
                </c:pt>
                <c:pt idx="5">
                  <c:v>1.0000000000000009E-3</c:v>
                </c:pt>
                <c:pt idx="6">
                  <c:v>1.0000000000000009E-3</c:v>
                </c:pt>
                <c:pt idx="7">
                  <c:v>3.0000000000000027E-3</c:v>
                </c:pt>
                <c:pt idx="8">
                  <c:v>1.9999999999999948E-3</c:v>
                </c:pt>
                <c:pt idx="9">
                  <c:v>4.9999999999999975E-3</c:v>
                </c:pt>
                <c:pt idx="10">
                  <c:v>3.9999999999999966E-3</c:v>
                </c:pt>
                <c:pt idx="11">
                  <c:v>3.9999999999999966E-3</c:v>
                </c:pt>
                <c:pt idx="12">
                  <c:v>8.0000000000000002E-3</c:v>
                </c:pt>
                <c:pt idx="13">
                  <c:v>6.9999999999999993E-3</c:v>
                </c:pt>
                <c:pt idx="14">
                  <c:v>0</c:v>
                </c:pt>
                <c:pt idx="15">
                  <c:v>2.0000000000000018E-3</c:v>
                </c:pt>
                <c:pt idx="16">
                  <c:v>2.0000000000000018E-3</c:v>
                </c:pt>
                <c:pt idx="17">
                  <c:v>1.0000000000000009E-3</c:v>
                </c:pt>
                <c:pt idx="18">
                  <c:v>1.9999999999999948E-3</c:v>
                </c:pt>
                <c:pt idx="19">
                  <c:v>1.4999999999999999E-2</c:v>
                </c:pt>
                <c:pt idx="20">
                  <c:v>6.0000000000000053E-3</c:v>
                </c:pt>
                <c:pt idx="21">
                  <c:v>3.0000000000000027E-3</c:v>
                </c:pt>
                <c:pt idx="22">
                  <c:v>1.0000000000000009E-3</c:v>
                </c:pt>
                <c:pt idx="23">
                  <c:v>1.4999999999999999E-2</c:v>
                </c:pt>
                <c:pt idx="24">
                  <c:v>1.6E-2</c:v>
                </c:pt>
                <c:pt idx="25">
                  <c:v>5.9999999999999984E-3</c:v>
                </c:pt>
                <c:pt idx="26">
                  <c:v>4.9999999999999975E-3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2-409A-838D-92F930C36256}"/>
            </c:ext>
          </c:extLst>
        </c:ser>
        <c:ser>
          <c:idx val="1"/>
          <c:order val="1"/>
          <c:tx>
            <c:strRef>
              <c:f>'Measure 1'!$K$2</c:f>
              <c:strCache>
                <c:ptCount val="1"/>
                <c:pt idx="0">
                  <c:v>Average Moving Range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1'!$K$3:$K$38</c:f>
              <c:numCache>
                <c:formatCode>0.0%</c:formatCode>
                <c:ptCount val="36"/>
                <c:pt idx="1">
                  <c:v>4.8000000000000004E-3</c:v>
                </c:pt>
                <c:pt idx="2">
                  <c:v>4.8000000000000004E-3</c:v>
                </c:pt>
                <c:pt idx="3">
                  <c:v>4.8000000000000004E-3</c:v>
                </c:pt>
                <c:pt idx="4">
                  <c:v>4.8000000000000004E-3</c:v>
                </c:pt>
                <c:pt idx="5">
                  <c:v>4.8000000000000004E-3</c:v>
                </c:pt>
                <c:pt idx="6">
                  <c:v>4.8000000000000004E-3</c:v>
                </c:pt>
                <c:pt idx="7">
                  <c:v>4.8000000000000004E-3</c:v>
                </c:pt>
                <c:pt idx="8">
                  <c:v>4.8000000000000004E-3</c:v>
                </c:pt>
                <c:pt idx="9">
                  <c:v>4.8000000000000004E-3</c:v>
                </c:pt>
                <c:pt idx="10">
                  <c:v>4.5999999999999982E-3</c:v>
                </c:pt>
                <c:pt idx="11">
                  <c:v>4.5999999999999982E-3</c:v>
                </c:pt>
                <c:pt idx="12">
                  <c:v>4.5999999999999982E-3</c:v>
                </c:pt>
                <c:pt idx="13">
                  <c:v>4.5999999999999982E-3</c:v>
                </c:pt>
                <c:pt idx="14">
                  <c:v>4.5999999999999982E-3</c:v>
                </c:pt>
                <c:pt idx="15">
                  <c:v>4.5999999999999982E-3</c:v>
                </c:pt>
                <c:pt idx="16">
                  <c:v>4.5999999999999982E-3</c:v>
                </c:pt>
                <c:pt idx="17">
                  <c:v>4.5999999999999982E-3</c:v>
                </c:pt>
                <c:pt idx="18">
                  <c:v>4.5999999999999982E-3</c:v>
                </c:pt>
                <c:pt idx="19">
                  <c:v>4.5999999999999982E-3</c:v>
                </c:pt>
                <c:pt idx="20">
                  <c:v>8.2000000000000024E-3</c:v>
                </c:pt>
                <c:pt idx="21">
                  <c:v>8.2000000000000024E-3</c:v>
                </c:pt>
                <c:pt idx="22">
                  <c:v>8.2000000000000024E-3</c:v>
                </c:pt>
                <c:pt idx="23">
                  <c:v>8.2000000000000024E-3</c:v>
                </c:pt>
                <c:pt idx="24">
                  <c:v>8.2000000000000024E-3</c:v>
                </c:pt>
                <c:pt idx="25">
                  <c:v>8.2000000000000024E-3</c:v>
                </c:pt>
                <c:pt idx="26">
                  <c:v>8.2000000000000024E-3</c:v>
                </c:pt>
                <c:pt idx="27">
                  <c:v>8.2000000000000024E-3</c:v>
                </c:pt>
                <c:pt idx="28">
                  <c:v>8.2000000000000024E-3</c:v>
                </c:pt>
                <c:pt idx="29">
                  <c:v>8.2000000000000024E-3</c:v>
                </c:pt>
                <c:pt idx="30">
                  <c:v>8.2000000000000024E-3</c:v>
                </c:pt>
                <c:pt idx="31">
                  <c:v>8.2000000000000024E-3</c:v>
                </c:pt>
                <c:pt idx="32">
                  <c:v>8.2000000000000024E-3</c:v>
                </c:pt>
                <c:pt idx="33">
                  <c:v>8.2000000000000024E-3</c:v>
                </c:pt>
                <c:pt idx="34">
                  <c:v>8.2000000000000024E-3</c:v>
                </c:pt>
                <c:pt idx="35">
                  <c:v>8.2000000000000024E-3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2-409A-838D-92F930C36256}"/>
            </c:ext>
          </c:extLst>
        </c:ser>
        <c:ser>
          <c:idx val="3"/>
          <c:order val="2"/>
          <c:tx>
            <c:strRef>
              <c:f>'Measure 1'!$L$2</c:f>
              <c:strCache>
                <c:ptCount val="1"/>
                <c:pt idx="0">
                  <c:v>Upper Range Limit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1'!$L$3:$L$38</c:f>
              <c:numCache>
                <c:formatCode>0.0%</c:formatCode>
                <c:ptCount val="36"/>
                <c:pt idx="1">
                  <c:v>1.5696000000000002E-2</c:v>
                </c:pt>
                <c:pt idx="2">
                  <c:v>1.5696000000000002E-2</c:v>
                </c:pt>
                <c:pt idx="3">
                  <c:v>1.5696000000000002E-2</c:v>
                </c:pt>
                <c:pt idx="4">
                  <c:v>1.5696000000000002E-2</c:v>
                </c:pt>
                <c:pt idx="5">
                  <c:v>1.5696000000000002E-2</c:v>
                </c:pt>
                <c:pt idx="6">
                  <c:v>1.5696000000000002E-2</c:v>
                </c:pt>
                <c:pt idx="7">
                  <c:v>1.5696000000000002E-2</c:v>
                </c:pt>
                <c:pt idx="8">
                  <c:v>1.5696000000000002E-2</c:v>
                </c:pt>
                <c:pt idx="9">
                  <c:v>1.5696000000000002E-2</c:v>
                </c:pt>
                <c:pt idx="10">
                  <c:v>1.5041999999999995E-2</c:v>
                </c:pt>
                <c:pt idx="11">
                  <c:v>1.5041999999999995E-2</c:v>
                </c:pt>
                <c:pt idx="12">
                  <c:v>1.5041999999999995E-2</c:v>
                </c:pt>
                <c:pt idx="13">
                  <c:v>1.5041999999999995E-2</c:v>
                </c:pt>
                <c:pt idx="14">
                  <c:v>1.5041999999999995E-2</c:v>
                </c:pt>
                <c:pt idx="15">
                  <c:v>1.5041999999999995E-2</c:v>
                </c:pt>
                <c:pt idx="16">
                  <c:v>1.5041999999999995E-2</c:v>
                </c:pt>
                <c:pt idx="17">
                  <c:v>1.5041999999999995E-2</c:v>
                </c:pt>
                <c:pt idx="18">
                  <c:v>1.5041999999999995E-2</c:v>
                </c:pt>
                <c:pt idx="19">
                  <c:v>1.5041999999999995E-2</c:v>
                </c:pt>
                <c:pt idx="20">
                  <c:v>2.6814000000000008E-2</c:v>
                </c:pt>
                <c:pt idx="21">
                  <c:v>2.6814000000000008E-2</c:v>
                </c:pt>
                <c:pt idx="22">
                  <c:v>2.6814000000000008E-2</c:v>
                </c:pt>
                <c:pt idx="23">
                  <c:v>2.6814000000000008E-2</c:v>
                </c:pt>
                <c:pt idx="24">
                  <c:v>2.6814000000000008E-2</c:v>
                </c:pt>
                <c:pt idx="25">
                  <c:v>2.6814000000000008E-2</c:v>
                </c:pt>
                <c:pt idx="26">
                  <c:v>2.6814000000000008E-2</c:v>
                </c:pt>
                <c:pt idx="27">
                  <c:v>2.6814000000000008E-2</c:v>
                </c:pt>
                <c:pt idx="28">
                  <c:v>2.6814000000000008E-2</c:v>
                </c:pt>
                <c:pt idx="29">
                  <c:v>2.6814000000000008E-2</c:v>
                </c:pt>
                <c:pt idx="30">
                  <c:v>2.6814000000000008E-2</c:v>
                </c:pt>
                <c:pt idx="31">
                  <c:v>2.6814000000000008E-2</c:v>
                </c:pt>
                <c:pt idx="32">
                  <c:v>2.6814000000000008E-2</c:v>
                </c:pt>
                <c:pt idx="33">
                  <c:v>2.6814000000000008E-2</c:v>
                </c:pt>
                <c:pt idx="34">
                  <c:v>2.6814000000000008E-2</c:v>
                </c:pt>
                <c:pt idx="35">
                  <c:v>2.6814000000000008E-2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2-409A-838D-92F930C3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89864"/>
        <c:axId val="244591824"/>
      </c:lineChart>
      <c:dateAx>
        <c:axId val="244589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1824"/>
        <c:crosses val="autoZero"/>
        <c:auto val="0"/>
        <c:lblOffset val="100"/>
        <c:baseTimeUnit val="days"/>
        <c:majorUnit val="3"/>
        <c:minorUnit val="7"/>
        <c:minorTimeUnit val="days"/>
      </c:dateAx>
      <c:valAx>
        <c:axId val="244591824"/>
        <c:scaling>
          <c:orientation val="minMax"/>
          <c:max val="2.0000000000000004E-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8986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 alignWithMargins="0">
      <c:oddHeader>&amp;L&amp;"Arial,Bold"&amp;18SPC Chart Template</c:oddHeader>
      <c:oddFooter>&amp;LStacey Barr, November 2002</c:oddFooter>
    </c:headerFooter>
    <c:pageMargins b="0.98425196850393681" l="0.74803149606299235" r="0.74803149606299235" t="0.98425196850393681" header="0.51181102362204722" footer="0.51181102362204722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'Measure 1'!$B$2</c:f>
          <c:strCache>
            <c:ptCount val="1"/>
            <c:pt idx="0">
              <c:v>Measure 1</c:v>
            </c:pt>
          </c:strCache>
        </c:strRef>
      </c:tx>
      <c:layout>
        <c:manualLayout>
          <c:xMode val="edge"/>
          <c:yMode val="edge"/>
          <c:x val="1.3917478324688091E-2"/>
          <c:y val="1.94235786230446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20031111111111111"/>
          <c:w val="0.9006309027777778"/>
          <c:h val="0.68100277777777773"/>
        </c:manualLayout>
      </c:layout>
      <c:areaChart>
        <c:grouping val="standard"/>
        <c:varyColors val="0"/>
        <c:ser>
          <c:idx val="3"/>
          <c:order val="2"/>
          <c:tx>
            <c:strRef>
              <c:f>'Measure 1'!$F$2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1'!$F$3:$F$38</c:f>
              <c:numCache>
                <c:formatCode>0.0%</c:formatCode>
                <c:ptCount val="36"/>
                <c:pt idx="0">
                  <c:v>6.8767999999999996E-2</c:v>
                </c:pt>
                <c:pt idx="1">
                  <c:v>6.8767999999999996E-2</c:v>
                </c:pt>
                <c:pt idx="2">
                  <c:v>6.8767999999999996E-2</c:v>
                </c:pt>
                <c:pt idx="3">
                  <c:v>6.8767999999999996E-2</c:v>
                </c:pt>
                <c:pt idx="4">
                  <c:v>6.8767999999999996E-2</c:v>
                </c:pt>
                <c:pt idx="5">
                  <c:v>6.8767999999999996E-2</c:v>
                </c:pt>
                <c:pt idx="6">
                  <c:v>6.8767999999999996E-2</c:v>
                </c:pt>
                <c:pt idx="7">
                  <c:v>6.8767999999999996E-2</c:v>
                </c:pt>
                <c:pt idx="8">
                  <c:v>6.8767999999999996E-2</c:v>
                </c:pt>
                <c:pt idx="9">
                  <c:v>6.8767999999999996E-2</c:v>
                </c:pt>
                <c:pt idx="10">
                  <c:v>6.3902666666666663E-2</c:v>
                </c:pt>
                <c:pt idx="11">
                  <c:v>6.3902666666666663E-2</c:v>
                </c:pt>
                <c:pt idx="12">
                  <c:v>6.3902666666666663E-2</c:v>
                </c:pt>
                <c:pt idx="13">
                  <c:v>6.3902666666666663E-2</c:v>
                </c:pt>
                <c:pt idx="14">
                  <c:v>6.3902666666666663E-2</c:v>
                </c:pt>
                <c:pt idx="15">
                  <c:v>6.3902666666666663E-2</c:v>
                </c:pt>
                <c:pt idx="16">
                  <c:v>6.3902666666666663E-2</c:v>
                </c:pt>
                <c:pt idx="17">
                  <c:v>6.3902666666666663E-2</c:v>
                </c:pt>
                <c:pt idx="18">
                  <c:v>6.3902666666666663E-2</c:v>
                </c:pt>
                <c:pt idx="19">
                  <c:v>6.3902666666666663E-2</c:v>
                </c:pt>
                <c:pt idx="20">
                  <c:v>8.0978666666666671E-2</c:v>
                </c:pt>
                <c:pt idx="21">
                  <c:v>8.0978666666666671E-2</c:v>
                </c:pt>
                <c:pt idx="22">
                  <c:v>8.0978666666666671E-2</c:v>
                </c:pt>
                <c:pt idx="23">
                  <c:v>8.0978666666666671E-2</c:v>
                </c:pt>
                <c:pt idx="24">
                  <c:v>8.0978666666666671E-2</c:v>
                </c:pt>
                <c:pt idx="25">
                  <c:v>8.0978666666666671E-2</c:v>
                </c:pt>
                <c:pt idx="26">
                  <c:v>8.0978666666666671E-2</c:v>
                </c:pt>
                <c:pt idx="27">
                  <c:v>8.0978666666666671E-2</c:v>
                </c:pt>
                <c:pt idx="28">
                  <c:v>8.0978666666666671E-2</c:v>
                </c:pt>
                <c:pt idx="29">
                  <c:v>8.0978666666666671E-2</c:v>
                </c:pt>
                <c:pt idx="30">
                  <c:v>8.0978666666666671E-2</c:v>
                </c:pt>
                <c:pt idx="31">
                  <c:v>8.0978666666666671E-2</c:v>
                </c:pt>
                <c:pt idx="32">
                  <c:v>8.0978666666666671E-2</c:v>
                </c:pt>
                <c:pt idx="33">
                  <c:v>8.0978666666666671E-2</c:v>
                </c:pt>
                <c:pt idx="34">
                  <c:v>8.0978666666666671E-2</c:v>
                </c:pt>
                <c:pt idx="35">
                  <c:v>8.0978666666666671E-2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6-4D1F-949F-6DFE9E76283A}"/>
            </c:ext>
          </c:extLst>
        </c:ser>
        <c:ser>
          <c:idx val="2"/>
          <c:order val="3"/>
          <c:tx>
            <c:strRef>
              <c:f>'Measure 1'!$E$2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1'!$E$3:$E$38</c:f>
              <c:numCache>
                <c:formatCode>0.0%</c:formatCode>
                <c:ptCount val="36"/>
                <c:pt idx="0">
                  <c:v>4.3231999999999993E-2</c:v>
                </c:pt>
                <c:pt idx="1">
                  <c:v>4.3231999999999993E-2</c:v>
                </c:pt>
                <c:pt idx="2">
                  <c:v>4.3231999999999993E-2</c:v>
                </c:pt>
                <c:pt idx="3">
                  <c:v>4.3231999999999993E-2</c:v>
                </c:pt>
                <c:pt idx="4">
                  <c:v>4.3231999999999993E-2</c:v>
                </c:pt>
                <c:pt idx="5">
                  <c:v>4.3231999999999993E-2</c:v>
                </c:pt>
                <c:pt idx="6">
                  <c:v>4.3231999999999993E-2</c:v>
                </c:pt>
                <c:pt idx="7">
                  <c:v>4.3231999999999993E-2</c:v>
                </c:pt>
                <c:pt idx="8">
                  <c:v>4.3231999999999993E-2</c:v>
                </c:pt>
                <c:pt idx="9">
                  <c:v>4.3231999999999993E-2</c:v>
                </c:pt>
                <c:pt idx="10">
                  <c:v>3.9430666666666669E-2</c:v>
                </c:pt>
                <c:pt idx="11">
                  <c:v>3.9430666666666669E-2</c:v>
                </c:pt>
                <c:pt idx="12">
                  <c:v>3.9430666666666669E-2</c:v>
                </c:pt>
                <c:pt idx="13">
                  <c:v>3.9430666666666669E-2</c:v>
                </c:pt>
                <c:pt idx="14">
                  <c:v>3.9430666666666669E-2</c:v>
                </c:pt>
                <c:pt idx="15">
                  <c:v>3.9430666666666669E-2</c:v>
                </c:pt>
                <c:pt idx="16">
                  <c:v>3.9430666666666669E-2</c:v>
                </c:pt>
                <c:pt idx="17">
                  <c:v>3.9430666666666669E-2</c:v>
                </c:pt>
                <c:pt idx="18">
                  <c:v>3.9430666666666669E-2</c:v>
                </c:pt>
                <c:pt idx="19">
                  <c:v>3.9430666666666669E-2</c:v>
                </c:pt>
                <c:pt idx="20">
                  <c:v>3.7354666666666661E-2</c:v>
                </c:pt>
                <c:pt idx="21">
                  <c:v>3.7354666666666661E-2</c:v>
                </c:pt>
                <c:pt idx="22">
                  <c:v>3.7354666666666661E-2</c:v>
                </c:pt>
                <c:pt idx="23">
                  <c:v>3.7354666666666661E-2</c:v>
                </c:pt>
                <c:pt idx="24">
                  <c:v>3.7354666666666661E-2</c:v>
                </c:pt>
                <c:pt idx="25">
                  <c:v>3.7354666666666661E-2</c:v>
                </c:pt>
                <c:pt idx="26">
                  <c:v>3.7354666666666661E-2</c:v>
                </c:pt>
                <c:pt idx="27">
                  <c:v>3.7354666666666661E-2</c:v>
                </c:pt>
                <c:pt idx="28">
                  <c:v>3.7354666666666661E-2</c:v>
                </c:pt>
                <c:pt idx="29">
                  <c:v>3.7354666666666661E-2</c:v>
                </c:pt>
                <c:pt idx="30">
                  <c:v>3.7354666666666661E-2</c:v>
                </c:pt>
                <c:pt idx="31">
                  <c:v>3.7354666666666661E-2</c:v>
                </c:pt>
                <c:pt idx="32">
                  <c:v>3.7354666666666661E-2</c:v>
                </c:pt>
                <c:pt idx="33">
                  <c:v>3.7354666666666661E-2</c:v>
                </c:pt>
                <c:pt idx="34">
                  <c:v>3.7354666666666661E-2</c:v>
                </c:pt>
                <c:pt idx="35">
                  <c:v>3.7354666666666661E-2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6-4D1F-949F-6DFE9E76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94568"/>
        <c:axId val="244591040"/>
      </c:areaChart>
      <c:lineChart>
        <c:grouping val="standard"/>
        <c:varyColors val="0"/>
        <c:ser>
          <c:idx val="0"/>
          <c:order val="0"/>
          <c:tx>
            <c:strRef>
              <c:f>'Measure 1'!$B$2</c:f>
              <c:strCache>
                <c:ptCount val="1"/>
                <c:pt idx="0">
                  <c:v>Measure 1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1'!$B$3:$B$39</c:f>
              <c:numCache>
                <c:formatCode>0.0%</c:formatCode>
                <c:ptCount val="37"/>
                <c:pt idx="0">
                  <c:v>4.7E-2</c:v>
                </c:pt>
                <c:pt idx="1">
                  <c:v>6.3E-2</c:v>
                </c:pt>
                <c:pt idx="2">
                  <c:v>5.8999999999999997E-2</c:v>
                </c:pt>
                <c:pt idx="3">
                  <c:v>5.6000000000000001E-2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5.3999999999999999E-2</c:v>
                </c:pt>
                <c:pt idx="7">
                  <c:v>5.7000000000000002E-2</c:v>
                </c:pt>
                <c:pt idx="8">
                  <c:v>5.8999999999999997E-2</c:v>
                </c:pt>
                <c:pt idx="9">
                  <c:v>5.3999999999999999E-2</c:v>
                </c:pt>
                <c:pt idx="10">
                  <c:v>0.05</c:v>
                </c:pt>
                <c:pt idx="11">
                  <c:v>5.3999999999999999E-2</c:v>
                </c:pt>
                <c:pt idx="12">
                  <c:v>4.5999999999999999E-2</c:v>
                </c:pt>
                <c:pt idx="13">
                  <c:v>5.2999999999999999E-2</c:v>
                </c:pt>
                <c:pt idx="14">
                  <c:v>5.2999999999999999E-2</c:v>
                </c:pt>
                <c:pt idx="15">
                  <c:v>5.0999999999999997E-2</c:v>
                </c:pt>
                <c:pt idx="16">
                  <c:v>5.2999999999999999E-2</c:v>
                </c:pt>
                <c:pt idx="17">
                  <c:v>5.1999999999999998E-2</c:v>
                </c:pt>
                <c:pt idx="18">
                  <c:v>0.05</c:v>
                </c:pt>
                <c:pt idx="19">
                  <c:v>6.5000000000000002E-2</c:v>
                </c:pt>
                <c:pt idx="20">
                  <c:v>5.8999999999999997E-2</c:v>
                </c:pt>
                <c:pt idx="21">
                  <c:v>6.2E-2</c:v>
                </c:pt>
                <c:pt idx="22">
                  <c:v>6.0999999999999999E-2</c:v>
                </c:pt>
                <c:pt idx="23">
                  <c:v>4.5999999999999999E-2</c:v>
                </c:pt>
                <c:pt idx="24">
                  <c:v>6.2E-2</c:v>
                </c:pt>
                <c:pt idx="25">
                  <c:v>5.6000000000000001E-2</c:v>
                </c:pt>
                <c:pt idx="26">
                  <c:v>6.0999999999999999E-2</c:v>
                </c:pt>
                <c:pt idx="27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6-4D1F-949F-6DFE9E76283A}"/>
            </c:ext>
          </c:extLst>
        </c:ser>
        <c:ser>
          <c:idx val="1"/>
          <c:order val="1"/>
          <c:tx>
            <c:strRef>
              <c:f>'Measure 1'!$D$2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1'!$D$3:$D$38</c:f>
              <c:numCache>
                <c:formatCode>0.0%</c:formatCode>
                <c:ptCount val="36"/>
                <c:pt idx="0">
                  <c:v>5.5999999999999994E-2</c:v>
                </c:pt>
                <c:pt idx="1">
                  <c:v>5.5999999999999994E-2</c:v>
                </c:pt>
                <c:pt idx="2">
                  <c:v>5.5999999999999994E-2</c:v>
                </c:pt>
                <c:pt idx="3">
                  <c:v>5.5999999999999994E-2</c:v>
                </c:pt>
                <c:pt idx="4">
                  <c:v>5.5999999999999994E-2</c:v>
                </c:pt>
                <c:pt idx="5">
                  <c:v>5.5999999999999994E-2</c:v>
                </c:pt>
                <c:pt idx="6">
                  <c:v>5.5999999999999994E-2</c:v>
                </c:pt>
                <c:pt idx="7">
                  <c:v>5.5999999999999994E-2</c:v>
                </c:pt>
                <c:pt idx="8">
                  <c:v>5.5999999999999994E-2</c:v>
                </c:pt>
                <c:pt idx="9">
                  <c:v>5.1666666666666666E-2</c:v>
                </c:pt>
                <c:pt idx="10">
                  <c:v>5.1666666666666666E-2</c:v>
                </c:pt>
                <c:pt idx="11">
                  <c:v>5.1666666666666666E-2</c:v>
                </c:pt>
                <c:pt idx="12">
                  <c:v>5.1666666666666666E-2</c:v>
                </c:pt>
                <c:pt idx="13">
                  <c:v>5.1666666666666666E-2</c:v>
                </c:pt>
                <c:pt idx="14">
                  <c:v>5.1666666666666666E-2</c:v>
                </c:pt>
                <c:pt idx="15">
                  <c:v>5.1666666666666666E-2</c:v>
                </c:pt>
                <c:pt idx="16">
                  <c:v>5.1666666666666666E-2</c:v>
                </c:pt>
                <c:pt idx="17">
                  <c:v>5.1666666666666666E-2</c:v>
                </c:pt>
                <c:pt idx="18">
                  <c:v>5.1666666666666666E-2</c:v>
                </c:pt>
                <c:pt idx="19">
                  <c:v>5.9166666666666666E-2</c:v>
                </c:pt>
                <c:pt idx="20">
                  <c:v>5.9166666666666666E-2</c:v>
                </c:pt>
                <c:pt idx="21">
                  <c:v>5.9166666666666666E-2</c:v>
                </c:pt>
                <c:pt idx="22">
                  <c:v>5.9166666666666666E-2</c:v>
                </c:pt>
                <c:pt idx="23">
                  <c:v>5.9166666666666666E-2</c:v>
                </c:pt>
                <c:pt idx="24">
                  <c:v>5.9166666666666666E-2</c:v>
                </c:pt>
                <c:pt idx="25">
                  <c:v>5.9166666666666666E-2</c:v>
                </c:pt>
                <c:pt idx="26">
                  <c:v>5.9166666666666666E-2</c:v>
                </c:pt>
                <c:pt idx="27">
                  <c:v>5.9166666666666666E-2</c:v>
                </c:pt>
                <c:pt idx="28">
                  <c:v>5.9166666666666666E-2</c:v>
                </c:pt>
                <c:pt idx="29">
                  <c:v>5.9166666666666666E-2</c:v>
                </c:pt>
                <c:pt idx="30">
                  <c:v>5.9166666666666666E-2</c:v>
                </c:pt>
                <c:pt idx="31">
                  <c:v>5.9166666666666666E-2</c:v>
                </c:pt>
                <c:pt idx="32">
                  <c:v>5.9166666666666666E-2</c:v>
                </c:pt>
                <c:pt idx="33">
                  <c:v>5.9166666666666666E-2</c:v>
                </c:pt>
                <c:pt idx="34">
                  <c:v>5.9166666666666666E-2</c:v>
                </c:pt>
                <c:pt idx="35">
                  <c:v>5.9166666666666666E-2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66-4D1F-949F-6DFE9E76283A}"/>
            </c:ext>
          </c:extLst>
        </c:ser>
        <c:ser>
          <c:idx val="4"/>
          <c:order val="4"/>
          <c:tx>
            <c:strRef>
              <c:f>'Measure 1'!$H$2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1'!$H$3:$H$38</c:f>
              <c:numCache>
                <c:formatCode>0.0%</c:formatCode>
                <c:ptCount val="36"/>
                <c:pt idx="23">
                  <c:v>0.05</c:v>
                </c:pt>
                <c:pt idx="29">
                  <c:v>4.4999999999999998E-2</c:v>
                </c:pt>
                <c:pt idx="3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66-4D1F-949F-6DFE9E762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94568"/>
        <c:axId val="244591040"/>
      </c:lineChart>
      <c:dateAx>
        <c:axId val="244594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1040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4591040"/>
        <c:scaling>
          <c:orientation val="minMax"/>
          <c:min val="3.0000000000000006E-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4568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>
      <c:oddHeader>&amp;C&amp;"Arabic Typesetting,Regular"Report Title | Report Date/Issue</c:oddHeader>
    </c:headerFooter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r>
              <a:rPr lang="en-AU" b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Moving Ranges (mR)</a:t>
            </a:r>
            <a:endParaRPr lang="en-AU" b="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1811246998380522E-2"/>
          <c:y val="1.4981627296587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23958333333322E-2"/>
          <c:y val="0.24727569444444444"/>
          <c:w val="0.89051892361111107"/>
          <c:h val="0.58921041666666663"/>
        </c:manualLayout>
      </c:layout>
      <c:lineChart>
        <c:grouping val="standard"/>
        <c:varyColors val="0"/>
        <c:ser>
          <c:idx val="0"/>
          <c:order val="0"/>
          <c:tx>
            <c:strRef>
              <c:f>'Measure 2'!$J$2</c:f>
              <c:strCache>
                <c:ptCount val="1"/>
                <c:pt idx="0">
                  <c:v>Moving Ranges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2'!$J$3:$J$39</c:f>
              <c:numCache>
                <c:formatCode>0.0%</c:formatCode>
                <c:ptCount val="37"/>
                <c:pt idx="1">
                  <c:v>7.0000000000000062E-3</c:v>
                </c:pt>
                <c:pt idx="2">
                  <c:v>2.0000000000000018E-3</c:v>
                </c:pt>
                <c:pt idx="3">
                  <c:v>2.0000000000000018E-3</c:v>
                </c:pt>
                <c:pt idx="4">
                  <c:v>3.0000000000000027E-3</c:v>
                </c:pt>
                <c:pt idx="5">
                  <c:v>7.0000000000000062E-3</c:v>
                </c:pt>
                <c:pt idx="6">
                  <c:v>3.0000000000000027E-3</c:v>
                </c:pt>
                <c:pt idx="7">
                  <c:v>1.0000000000000009E-3</c:v>
                </c:pt>
                <c:pt idx="8">
                  <c:v>0</c:v>
                </c:pt>
                <c:pt idx="9">
                  <c:v>3.0000000000000027E-3</c:v>
                </c:pt>
                <c:pt idx="10">
                  <c:v>1.0000000000000009E-3</c:v>
                </c:pt>
                <c:pt idx="11">
                  <c:v>2.0000000000000018E-3</c:v>
                </c:pt>
                <c:pt idx="12">
                  <c:v>2.0000000000000018E-3</c:v>
                </c:pt>
                <c:pt idx="13">
                  <c:v>1.0000000000000009E-3</c:v>
                </c:pt>
                <c:pt idx="14">
                  <c:v>1.0000000000000009E-3</c:v>
                </c:pt>
                <c:pt idx="15">
                  <c:v>4.0000000000000036E-3</c:v>
                </c:pt>
                <c:pt idx="16">
                  <c:v>4.0000000000000036E-3</c:v>
                </c:pt>
                <c:pt idx="17">
                  <c:v>2.0000000000000018E-3</c:v>
                </c:pt>
                <c:pt idx="18">
                  <c:v>4.0000000000000036E-3</c:v>
                </c:pt>
                <c:pt idx="19">
                  <c:v>2.0000000000000018E-3</c:v>
                </c:pt>
                <c:pt idx="20">
                  <c:v>7.0000000000000062E-3</c:v>
                </c:pt>
                <c:pt idx="21">
                  <c:v>4.0000000000000036E-3</c:v>
                </c:pt>
                <c:pt idx="22">
                  <c:v>1.1599999999999944E-2</c:v>
                </c:pt>
                <c:pt idx="23">
                  <c:v>1.0000000000000009E-3</c:v>
                </c:pt>
                <c:pt idx="24">
                  <c:v>2.5999999999999357E-3</c:v>
                </c:pt>
                <c:pt idx="25">
                  <c:v>4.0000000000000036E-3</c:v>
                </c:pt>
                <c:pt idx="26">
                  <c:v>1.0000000000000009E-3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DC-4D69-9C92-B93A159EE322}"/>
            </c:ext>
          </c:extLst>
        </c:ser>
        <c:ser>
          <c:idx val="1"/>
          <c:order val="1"/>
          <c:tx>
            <c:strRef>
              <c:f>'Measure 2'!$K$2</c:f>
              <c:strCache>
                <c:ptCount val="1"/>
                <c:pt idx="0">
                  <c:v>Average Moving Range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2'!$K$3:$K$38</c:f>
              <c:numCache>
                <c:formatCode>0.0%</c:formatCode>
                <c:ptCount val="36"/>
                <c:pt idx="1">
                  <c:v>4.2000000000000041E-3</c:v>
                </c:pt>
                <c:pt idx="2">
                  <c:v>4.2000000000000041E-3</c:v>
                </c:pt>
                <c:pt idx="3">
                  <c:v>4.2000000000000041E-3</c:v>
                </c:pt>
                <c:pt idx="4">
                  <c:v>4.2000000000000041E-3</c:v>
                </c:pt>
                <c:pt idx="5">
                  <c:v>4.2000000000000041E-3</c:v>
                </c:pt>
                <c:pt idx="6">
                  <c:v>4.2000000000000041E-3</c:v>
                </c:pt>
                <c:pt idx="7">
                  <c:v>4.2000000000000041E-3</c:v>
                </c:pt>
                <c:pt idx="8">
                  <c:v>4.2000000000000041E-3</c:v>
                </c:pt>
                <c:pt idx="9">
                  <c:v>4.2000000000000041E-3</c:v>
                </c:pt>
                <c:pt idx="10">
                  <c:v>4.2000000000000041E-3</c:v>
                </c:pt>
                <c:pt idx="11">
                  <c:v>4.2000000000000041E-3</c:v>
                </c:pt>
                <c:pt idx="12">
                  <c:v>4.2000000000000041E-3</c:v>
                </c:pt>
                <c:pt idx="13">
                  <c:v>4.2000000000000041E-3</c:v>
                </c:pt>
                <c:pt idx="14">
                  <c:v>4.2000000000000041E-3</c:v>
                </c:pt>
                <c:pt idx="15">
                  <c:v>4.2000000000000041E-3</c:v>
                </c:pt>
                <c:pt idx="16">
                  <c:v>4.2000000000000041E-3</c:v>
                </c:pt>
                <c:pt idx="17">
                  <c:v>4.2000000000000041E-3</c:v>
                </c:pt>
                <c:pt idx="18">
                  <c:v>4.2000000000000041E-3</c:v>
                </c:pt>
                <c:pt idx="19">
                  <c:v>4.2000000000000041E-3</c:v>
                </c:pt>
                <c:pt idx="20">
                  <c:v>4.2000000000000041E-3</c:v>
                </c:pt>
                <c:pt idx="21">
                  <c:v>4.2000000000000041E-3</c:v>
                </c:pt>
                <c:pt idx="22">
                  <c:v>4.2000000000000041E-3</c:v>
                </c:pt>
                <c:pt idx="23">
                  <c:v>2.1499999999999853E-3</c:v>
                </c:pt>
                <c:pt idx="24">
                  <c:v>2.1499999999999853E-3</c:v>
                </c:pt>
                <c:pt idx="25">
                  <c:v>2.1499999999999853E-3</c:v>
                </c:pt>
                <c:pt idx="26">
                  <c:v>2.1499999999999853E-3</c:v>
                </c:pt>
                <c:pt idx="27">
                  <c:v>2.1499999999999853E-3</c:v>
                </c:pt>
                <c:pt idx="28">
                  <c:v>2.1499999999999853E-3</c:v>
                </c:pt>
                <c:pt idx="29">
                  <c:v>2.1499999999999853E-3</c:v>
                </c:pt>
                <c:pt idx="30">
                  <c:v>2.1499999999999853E-3</c:v>
                </c:pt>
                <c:pt idx="31">
                  <c:v>2.1499999999999853E-3</c:v>
                </c:pt>
                <c:pt idx="32">
                  <c:v>2.1499999999999853E-3</c:v>
                </c:pt>
                <c:pt idx="33">
                  <c:v>2.1499999999999853E-3</c:v>
                </c:pt>
                <c:pt idx="34">
                  <c:v>2.1499999999999853E-3</c:v>
                </c:pt>
                <c:pt idx="35">
                  <c:v>2.1499999999999853E-3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C-4D69-9C92-B93A159EE322}"/>
            </c:ext>
          </c:extLst>
        </c:ser>
        <c:ser>
          <c:idx val="3"/>
          <c:order val="2"/>
          <c:tx>
            <c:strRef>
              <c:f>'Measure 2'!$L$2</c:f>
              <c:strCache>
                <c:ptCount val="1"/>
                <c:pt idx="0">
                  <c:v>Upper Range Limit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2'!$L$3:$L$38</c:f>
              <c:numCache>
                <c:formatCode>0.0%</c:formatCode>
                <c:ptCount val="36"/>
                <c:pt idx="1">
                  <c:v>1.3734000000000014E-2</c:v>
                </c:pt>
                <c:pt idx="2">
                  <c:v>1.3734000000000014E-2</c:v>
                </c:pt>
                <c:pt idx="3">
                  <c:v>1.3734000000000014E-2</c:v>
                </c:pt>
                <c:pt idx="4">
                  <c:v>1.3734000000000014E-2</c:v>
                </c:pt>
                <c:pt idx="5">
                  <c:v>1.3734000000000014E-2</c:v>
                </c:pt>
                <c:pt idx="6">
                  <c:v>1.3734000000000014E-2</c:v>
                </c:pt>
                <c:pt idx="7">
                  <c:v>1.3734000000000014E-2</c:v>
                </c:pt>
                <c:pt idx="8">
                  <c:v>1.3734000000000014E-2</c:v>
                </c:pt>
                <c:pt idx="9">
                  <c:v>1.3734000000000014E-2</c:v>
                </c:pt>
                <c:pt idx="10">
                  <c:v>1.3734000000000014E-2</c:v>
                </c:pt>
                <c:pt idx="11">
                  <c:v>1.3734000000000014E-2</c:v>
                </c:pt>
                <c:pt idx="12">
                  <c:v>1.3734000000000014E-2</c:v>
                </c:pt>
                <c:pt idx="13">
                  <c:v>1.3734000000000014E-2</c:v>
                </c:pt>
                <c:pt idx="14">
                  <c:v>1.3734000000000014E-2</c:v>
                </c:pt>
                <c:pt idx="15">
                  <c:v>1.3734000000000014E-2</c:v>
                </c:pt>
                <c:pt idx="16">
                  <c:v>1.3734000000000014E-2</c:v>
                </c:pt>
                <c:pt idx="17">
                  <c:v>1.3734000000000014E-2</c:v>
                </c:pt>
                <c:pt idx="18">
                  <c:v>1.3734000000000014E-2</c:v>
                </c:pt>
                <c:pt idx="19">
                  <c:v>1.3734000000000014E-2</c:v>
                </c:pt>
                <c:pt idx="20">
                  <c:v>1.3734000000000014E-2</c:v>
                </c:pt>
                <c:pt idx="21">
                  <c:v>1.3734000000000014E-2</c:v>
                </c:pt>
                <c:pt idx="22">
                  <c:v>1.3734000000000014E-2</c:v>
                </c:pt>
                <c:pt idx="23">
                  <c:v>7.0304999999999517E-3</c:v>
                </c:pt>
                <c:pt idx="24">
                  <c:v>7.0304999999999517E-3</c:v>
                </c:pt>
                <c:pt idx="25">
                  <c:v>7.0304999999999517E-3</c:v>
                </c:pt>
                <c:pt idx="26">
                  <c:v>7.0304999999999517E-3</c:v>
                </c:pt>
                <c:pt idx="27">
                  <c:v>7.0304999999999517E-3</c:v>
                </c:pt>
                <c:pt idx="28">
                  <c:v>7.0304999999999517E-3</c:v>
                </c:pt>
                <c:pt idx="29">
                  <c:v>7.0304999999999517E-3</c:v>
                </c:pt>
                <c:pt idx="30">
                  <c:v>7.0304999999999517E-3</c:v>
                </c:pt>
                <c:pt idx="31">
                  <c:v>7.0304999999999517E-3</c:v>
                </c:pt>
                <c:pt idx="32">
                  <c:v>7.0304999999999517E-3</c:v>
                </c:pt>
                <c:pt idx="33">
                  <c:v>7.0304999999999517E-3</c:v>
                </c:pt>
                <c:pt idx="34">
                  <c:v>7.0304999999999517E-3</c:v>
                </c:pt>
                <c:pt idx="35">
                  <c:v>7.0304999999999517E-3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C-4D69-9C92-B93A159EE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94960"/>
        <c:axId val="244590256"/>
      </c:lineChart>
      <c:dateAx>
        <c:axId val="244594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0256"/>
        <c:crosses val="autoZero"/>
        <c:auto val="0"/>
        <c:lblOffset val="100"/>
        <c:baseTimeUnit val="days"/>
        <c:majorUnit val="3"/>
        <c:minorUnit val="7"/>
        <c:minorTimeUnit val="days"/>
      </c:dateAx>
      <c:valAx>
        <c:axId val="244590256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4960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 alignWithMargins="0">
      <c:oddHeader>&amp;L&amp;"Arial,Bold"&amp;18SPC Chart Template</c:oddHeader>
      <c:oddFooter>&amp;LStacey Barr, November 2002</c:oddFooter>
    </c:headerFooter>
    <c:pageMargins b="0.98425196850393681" l="0.74803149606299235" r="0.74803149606299235" t="0.98425196850393681" header="0.51181102362204722" footer="0.51181102362204722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'Measure 2'!$B$2</c:f>
          <c:strCache>
            <c:ptCount val="1"/>
            <c:pt idx="0">
              <c:v>Measure 2</c:v>
            </c:pt>
          </c:strCache>
        </c:strRef>
      </c:tx>
      <c:layout>
        <c:manualLayout>
          <c:xMode val="edge"/>
          <c:yMode val="edge"/>
          <c:x val="1.1811023622047244E-2"/>
          <c:y val="1.4981127359080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19614999999999999"/>
          <c:w val="0.89401631944444448"/>
          <c:h val="0.68544555555555553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CC5-82C6-98F62FB30C10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CC5-82C6-98F62FB3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88296"/>
        <c:axId val="244587512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F-4CC5-82C6-98F62FB30C10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0F-4CC5-82C6-98F62FB30C10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0F-4CC5-82C6-98F62FB3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88296"/>
        <c:axId val="244587512"/>
      </c:lineChart>
      <c:dateAx>
        <c:axId val="244588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8751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4587512"/>
        <c:scaling>
          <c:orientation val="minMax"/>
          <c:min val="0.88000000000000012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88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r>
              <a:rPr lang="en-AU" b="0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Moving Ranges (mR)</a:t>
            </a:r>
            <a:endParaRPr lang="en-AU" b="0">
              <a:solidFill>
                <a:schemeClr val="tx1">
                  <a:lumMod val="75000"/>
                  <a:lumOff val="25000"/>
                </a:schemeClr>
              </a:solidFill>
            </a:endParaRPr>
          </a:p>
        </c:rich>
      </c:tx>
      <c:layout>
        <c:manualLayout>
          <c:xMode val="edge"/>
          <c:yMode val="edge"/>
          <c:x val="1.1811246998380522E-2"/>
          <c:y val="1.4981627296587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23054044951262168"/>
          <c:w val="0.89933836805555556"/>
          <c:h val="0.60594507146853283"/>
        </c:manualLayout>
      </c:layout>
      <c:lineChart>
        <c:grouping val="standard"/>
        <c:varyColors val="0"/>
        <c:ser>
          <c:idx val="0"/>
          <c:order val="0"/>
          <c:tx>
            <c:strRef>
              <c:f>'Measure 3'!$J$2</c:f>
              <c:strCache>
                <c:ptCount val="1"/>
                <c:pt idx="0">
                  <c:v>Moving Ranges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3'!$J$3:$J$39</c:f>
              <c:numCache>
                <c:formatCode>0.0%</c:formatCode>
                <c:ptCount val="37"/>
                <c:pt idx="1">
                  <c:v>1.6814893892349393E-2</c:v>
                </c:pt>
                <c:pt idx="2">
                  <c:v>1.2652917075104915E-2</c:v>
                </c:pt>
                <c:pt idx="3">
                  <c:v>1.1784191547594816E-2</c:v>
                </c:pt>
                <c:pt idx="4">
                  <c:v>1.4936092747406718E-2</c:v>
                </c:pt>
                <c:pt idx="5">
                  <c:v>1.1850285837964949E-3</c:v>
                </c:pt>
                <c:pt idx="6">
                  <c:v>1.1447276592782954E-2</c:v>
                </c:pt>
                <c:pt idx="7">
                  <c:v>2.1058036286015068E-2</c:v>
                </c:pt>
                <c:pt idx="8">
                  <c:v>1.4600000000000002E-2</c:v>
                </c:pt>
                <c:pt idx="9">
                  <c:v>2.3469313886258378E-2</c:v>
                </c:pt>
                <c:pt idx="10">
                  <c:v>3.830686113741627E-3</c:v>
                </c:pt>
                <c:pt idx="11">
                  <c:v>6.9999999999999993E-3</c:v>
                </c:pt>
                <c:pt idx="12">
                  <c:v>4.9999999999999975E-3</c:v>
                </c:pt>
                <c:pt idx="13">
                  <c:v>1.3999999999999999E-2</c:v>
                </c:pt>
                <c:pt idx="14">
                  <c:v>5.9999999999999984E-3</c:v>
                </c:pt>
                <c:pt idx="15">
                  <c:v>8.0000000000000002E-3</c:v>
                </c:pt>
                <c:pt idx="16">
                  <c:v>2.0000000000000018E-3</c:v>
                </c:pt>
                <c:pt idx="17">
                  <c:v>2.0000000000000018E-3</c:v>
                </c:pt>
                <c:pt idx="18">
                  <c:v>1.1999999999999997E-2</c:v>
                </c:pt>
                <c:pt idx="19">
                  <c:v>1.8000000000000002E-2</c:v>
                </c:pt>
                <c:pt idx="20">
                  <c:v>4.0000000000000036E-3</c:v>
                </c:pt>
                <c:pt idx="21">
                  <c:v>4.0000000000000036E-3</c:v>
                </c:pt>
                <c:pt idx="22">
                  <c:v>5.0000000000000044E-3</c:v>
                </c:pt>
                <c:pt idx="23">
                  <c:v>4.0000000000000036E-3</c:v>
                </c:pt>
                <c:pt idx="24">
                  <c:v>2.0000000000000018E-3</c:v>
                </c:pt>
                <c:pt idx="25">
                  <c:v>4.0000000000000036E-3</c:v>
                </c:pt>
                <c:pt idx="26">
                  <c:v>3.0000000000000027E-3</c:v>
                </c:pt>
                <c:pt idx="27">
                  <c:v>1.0000000000000009E-3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8A-4F1B-B8AC-0A07F48F205F}"/>
            </c:ext>
          </c:extLst>
        </c:ser>
        <c:ser>
          <c:idx val="1"/>
          <c:order val="1"/>
          <c:tx>
            <c:strRef>
              <c:f>'Measure 3'!$K$2</c:f>
              <c:strCache>
                <c:ptCount val="1"/>
                <c:pt idx="0">
                  <c:v>Average Moving Range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3'!$K$3:$K$38</c:f>
              <c:numCache>
                <c:formatCode>0.0%</c:formatCode>
                <c:ptCount val="36"/>
                <c:pt idx="1">
                  <c:v>1.1474624769250468E-2</c:v>
                </c:pt>
                <c:pt idx="2">
                  <c:v>1.1474624769250468E-2</c:v>
                </c:pt>
                <c:pt idx="3">
                  <c:v>1.1474624769250468E-2</c:v>
                </c:pt>
                <c:pt idx="4">
                  <c:v>1.1474624769250468E-2</c:v>
                </c:pt>
                <c:pt idx="5">
                  <c:v>1.1474624769250468E-2</c:v>
                </c:pt>
                <c:pt idx="6">
                  <c:v>1.1474624769250468E-2</c:v>
                </c:pt>
                <c:pt idx="7">
                  <c:v>1.1474624769250468E-2</c:v>
                </c:pt>
                <c:pt idx="8">
                  <c:v>1.1474624769250468E-2</c:v>
                </c:pt>
                <c:pt idx="9">
                  <c:v>1.1474624769250468E-2</c:v>
                </c:pt>
                <c:pt idx="10">
                  <c:v>7.1661372227483245E-3</c:v>
                </c:pt>
                <c:pt idx="11">
                  <c:v>7.1661372227483245E-3</c:v>
                </c:pt>
                <c:pt idx="12">
                  <c:v>7.1661372227483245E-3</c:v>
                </c:pt>
                <c:pt idx="13">
                  <c:v>7.1661372227483245E-3</c:v>
                </c:pt>
                <c:pt idx="14">
                  <c:v>7.1661372227483245E-3</c:v>
                </c:pt>
                <c:pt idx="15">
                  <c:v>7.1661372227483245E-3</c:v>
                </c:pt>
                <c:pt idx="16">
                  <c:v>7.1661372227483245E-3</c:v>
                </c:pt>
                <c:pt idx="17">
                  <c:v>7.1661372227483245E-3</c:v>
                </c:pt>
                <c:pt idx="18">
                  <c:v>7.1661372227483245E-3</c:v>
                </c:pt>
                <c:pt idx="19">
                  <c:v>7.1661372227483245E-3</c:v>
                </c:pt>
                <c:pt idx="20">
                  <c:v>3.8000000000000035E-3</c:v>
                </c:pt>
                <c:pt idx="21">
                  <c:v>3.8000000000000035E-3</c:v>
                </c:pt>
                <c:pt idx="22">
                  <c:v>3.8000000000000035E-3</c:v>
                </c:pt>
                <c:pt idx="23">
                  <c:v>3.8000000000000035E-3</c:v>
                </c:pt>
                <c:pt idx="24">
                  <c:v>3.8000000000000035E-3</c:v>
                </c:pt>
                <c:pt idx="25">
                  <c:v>3.8000000000000035E-3</c:v>
                </c:pt>
                <c:pt idx="26">
                  <c:v>3.8000000000000035E-3</c:v>
                </c:pt>
                <c:pt idx="27">
                  <c:v>3.8000000000000035E-3</c:v>
                </c:pt>
                <c:pt idx="28">
                  <c:v>3.8000000000000035E-3</c:v>
                </c:pt>
                <c:pt idx="29">
                  <c:v>3.8000000000000035E-3</c:v>
                </c:pt>
                <c:pt idx="30">
                  <c:v>3.8000000000000035E-3</c:v>
                </c:pt>
                <c:pt idx="31">
                  <c:v>3.8000000000000035E-3</c:v>
                </c:pt>
                <c:pt idx="32">
                  <c:v>3.8000000000000035E-3</c:v>
                </c:pt>
                <c:pt idx="33">
                  <c:v>3.8000000000000035E-3</c:v>
                </c:pt>
                <c:pt idx="34">
                  <c:v>3.8000000000000035E-3</c:v>
                </c:pt>
                <c:pt idx="35">
                  <c:v>3.8000000000000035E-3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8A-4F1B-B8AC-0A07F48F205F}"/>
            </c:ext>
          </c:extLst>
        </c:ser>
        <c:ser>
          <c:idx val="3"/>
          <c:order val="2"/>
          <c:tx>
            <c:strRef>
              <c:f>'Measure 3'!$L$2</c:f>
              <c:strCache>
                <c:ptCount val="1"/>
                <c:pt idx="0">
                  <c:v>Upper Range Limit</c:v>
                </c:pt>
              </c:strCache>
            </c:strRef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3'!$L$3:$L$38</c:f>
              <c:numCache>
                <c:formatCode>0.0%</c:formatCode>
                <c:ptCount val="36"/>
                <c:pt idx="1">
                  <c:v>3.7522022995449031E-2</c:v>
                </c:pt>
                <c:pt idx="2">
                  <c:v>3.7522022995449031E-2</c:v>
                </c:pt>
                <c:pt idx="3">
                  <c:v>3.7522022995449031E-2</c:v>
                </c:pt>
                <c:pt idx="4">
                  <c:v>3.7522022995449031E-2</c:v>
                </c:pt>
                <c:pt idx="5">
                  <c:v>3.7522022995449031E-2</c:v>
                </c:pt>
                <c:pt idx="6">
                  <c:v>3.7522022995449031E-2</c:v>
                </c:pt>
                <c:pt idx="7">
                  <c:v>3.7522022995449031E-2</c:v>
                </c:pt>
                <c:pt idx="8">
                  <c:v>3.7522022995449031E-2</c:v>
                </c:pt>
                <c:pt idx="9">
                  <c:v>3.7522022995449031E-2</c:v>
                </c:pt>
                <c:pt idx="10">
                  <c:v>2.343326871838702E-2</c:v>
                </c:pt>
                <c:pt idx="11">
                  <c:v>2.343326871838702E-2</c:v>
                </c:pt>
                <c:pt idx="12">
                  <c:v>2.343326871838702E-2</c:v>
                </c:pt>
                <c:pt idx="13">
                  <c:v>2.343326871838702E-2</c:v>
                </c:pt>
                <c:pt idx="14">
                  <c:v>2.343326871838702E-2</c:v>
                </c:pt>
                <c:pt idx="15">
                  <c:v>2.343326871838702E-2</c:v>
                </c:pt>
                <c:pt idx="16">
                  <c:v>2.343326871838702E-2</c:v>
                </c:pt>
                <c:pt idx="17">
                  <c:v>2.343326871838702E-2</c:v>
                </c:pt>
                <c:pt idx="18">
                  <c:v>2.343326871838702E-2</c:v>
                </c:pt>
                <c:pt idx="19">
                  <c:v>2.343326871838702E-2</c:v>
                </c:pt>
                <c:pt idx="20">
                  <c:v>1.2426000000000012E-2</c:v>
                </c:pt>
                <c:pt idx="21">
                  <c:v>1.2426000000000012E-2</c:v>
                </c:pt>
                <c:pt idx="22">
                  <c:v>1.2426000000000012E-2</c:v>
                </c:pt>
                <c:pt idx="23">
                  <c:v>1.2426000000000012E-2</c:v>
                </c:pt>
                <c:pt idx="24">
                  <c:v>1.2426000000000012E-2</c:v>
                </c:pt>
                <c:pt idx="25">
                  <c:v>1.2426000000000012E-2</c:v>
                </c:pt>
                <c:pt idx="26">
                  <c:v>1.2426000000000012E-2</c:v>
                </c:pt>
                <c:pt idx="27">
                  <c:v>1.2426000000000012E-2</c:v>
                </c:pt>
                <c:pt idx="28">
                  <c:v>1.2426000000000012E-2</c:v>
                </c:pt>
                <c:pt idx="29">
                  <c:v>1.2426000000000012E-2</c:v>
                </c:pt>
                <c:pt idx="30">
                  <c:v>1.2426000000000012E-2</c:v>
                </c:pt>
                <c:pt idx="31">
                  <c:v>1.2426000000000012E-2</c:v>
                </c:pt>
                <c:pt idx="32">
                  <c:v>1.2426000000000012E-2</c:v>
                </c:pt>
                <c:pt idx="33">
                  <c:v>1.2426000000000012E-2</c:v>
                </c:pt>
                <c:pt idx="34">
                  <c:v>1.2426000000000012E-2</c:v>
                </c:pt>
                <c:pt idx="35">
                  <c:v>1.2426000000000012E-2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8A-4F1B-B8AC-0A07F48F2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91432"/>
        <c:axId val="244593000"/>
      </c:lineChart>
      <c:dateAx>
        <c:axId val="244591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3000"/>
        <c:crosses val="autoZero"/>
        <c:auto val="0"/>
        <c:lblOffset val="100"/>
        <c:baseTimeUnit val="days"/>
        <c:majorUnit val="3"/>
        <c:minorUnit val="7"/>
        <c:minorTimeUnit val="days"/>
      </c:dateAx>
      <c:valAx>
        <c:axId val="24459300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1432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 alignWithMargins="0">
      <c:oddHeader>&amp;L&amp;"Arial,Bold"&amp;18SPC Chart Template</c:oddHeader>
      <c:oddFooter>&amp;LStacey Barr, November 2002</c:oddFooter>
    </c:headerFooter>
    <c:pageMargins b="0.98425196850393681" l="0.74803149606299235" r="0.74803149606299235" t="0.98425196850393681" header="0.51181102362204722" footer="0.51181102362204722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'Measure 3'!$B$2</c:f>
          <c:strCache>
            <c:ptCount val="1"/>
            <c:pt idx="0">
              <c:v>Measure 3</c:v>
            </c:pt>
          </c:strCache>
        </c:strRef>
      </c:tx>
      <c:layout>
        <c:manualLayout>
          <c:xMode val="edge"/>
          <c:yMode val="edge"/>
          <c:x val="1.1811023622047244E-2"/>
          <c:y val="1.4981127359080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19096594716429427"/>
          <c:w val="0.89401631944444448"/>
          <c:h val="0.66957998569568822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B-416B-BBE0-700DF76CEAB1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B-416B-BBE0-700DF76C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594176"/>
        <c:axId val="244590648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FB-416B-BBE0-700DF76CEAB1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FB-416B-BBE0-700DF76CEAB1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FB-416B-BBE0-700DF76CE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94176"/>
        <c:axId val="244590648"/>
      </c:lineChart>
      <c:dateAx>
        <c:axId val="244594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064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459064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r>
              <a:rPr lang="en-AU" b="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Moving Ranges (mR)</a:t>
            </a:r>
            <a:endParaRPr lang="en-AU" b="0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1.1811246998380522E-2"/>
          <c:y val="1.4981627296587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23845625000000001"/>
          <c:w val="0.89272378472222225"/>
          <c:h val="0.59802986111111112"/>
        </c:manualLayout>
      </c:layout>
      <c:lineChart>
        <c:grouping val="standard"/>
        <c:varyColors val="0"/>
        <c:ser>
          <c:idx val="0"/>
          <c:order val="0"/>
          <c:tx>
            <c:strRef>
              <c:f>'Measure 4'!$J$2</c:f>
              <c:strCache>
                <c:ptCount val="1"/>
                <c:pt idx="0">
                  <c:v>Moving Ranges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4'!$J$3:$J$39</c:f>
              <c:numCache>
                <c:formatCode>0.0</c:formatCode>
                <c:ptCount val="37"/>
                <c:pt idx="1">
                  <c:v>20</c:v>
                </c:pt>
                <c:pt idx="2">
                  <c:v>75</c:v>
                </c:pt>
                <c:pt idx="3">
                  <c:v>17.399999999999999</c:v>
                </c:pt>
                <c:pt idx="4">
                  <c:v>44.6</c:v>
                </c:pt>
                <c:pt idx="5">
                  <c:v>69</c:v>
                </c:pt>
                <c:pt idx="6">
                  <c:v>75</c:v>
                </c:pt>
                <c:pt idx="7">
                  <c:v>17.25</c:v>
                </c:pt>
                <c:pt idx="8">
                  <c:v>56.25</c:v>
                </c:pt>
                <c:pt idx="9">
                  <c:v>48</c:v>
                </c:pt>
                <c:pt idx="10">
                  <c:v>140</c:v>
                </c:pt>
                <c:pt idx="11">
                  <c:v>38.400000000000006</c:v>
                </c:pt>
                <c:pt idx="12">
                  <c:v>70.900000000000006</c:v>
                </c:pt>
                <c:pt idx="13">
                  <c:v>42.8</c:v>
                </c:pt>
                <c:pt idx="14">
                  <c:v>72.2</c:v>
                </c:pt>
                <c:pt idx="15">
                  <c:v>113.5</c:v>
                </c:pt>
                <c:pt idx="16">
                  <c:v>46.7</c:v>
                </c:pt>
                <c:pt idx="17">
                  <c:v>44.2</c:v>
                </c:pt>
                <c:pt idx="18">
                  <c:v>60.5</c:v>
                </c:pt>
                <c:pt idx="19">
                  <c:v>47.300000000000011</c:v>
                </c:pt>
                <c:pt idx="20">
                  <c:v>82.800000000000011</c:v>
                </c:pt>
                <c:pt idx="21">
                  <c:v>41.25</c:v>
                </c:pt>
                <c:pt idx="22">
                  <c:v>92.25</c:v>
                </c:pt>
                <c:pt idx="23">
                  <c:v>53.5</c:v>
                </c:pt>
                <c:pt idx="24">
                  <c:v>68</c:v>
                </c:pt>
                <c:pt idx="25">
                  <c:v>14</c:v>
                </c:pt>
                <c:pt idx="26">
                  <c:v>30</c:v>
                </c:pt>
                <c:pt idx="27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6-4FD4-97BE-DB2B0FCEEF99}"/>
            </c:ext>
          </c:extLst>
        </c:ser>
        <c:ser>
          <c:idx val="1"/>
          <c:order val="1"/>
          <c:tx>
            <c:strRef>
              <c:f>'Measure 4'!$K$2</c:f>
              <c:strCache>
                <c:ptCount val="1"/>
                <c:pt idx="0">
                  <c:v>Average Moving Range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4'!$K$3:$K$38</c:f>
              <c:numCache>
                <c:formatCode>0.0</c:formatCode>
                <c:ptCount val="36"/>
                <c:pt idx="1">
                  <c:v>45.2</c:v>
                </c:pt>
                <c:pt idx="2">
                  <c:v>45.2</c:v>
                </c:pt>
                <c:pt idx="3">
                  <c:v>45.2</c:v>
                </c:pt>
                <c:pt idx="4">
                  <c:v>45.2</c:v>
                </c:pt>
                <c:pt idx="5">
                  <c:v>45.2</c:v>
                </c:pt>
                <c:pt idx="6">
                  <c:v>45.2</c:v>
                </c:pt>
                <c:pt idx="7">
                  <c:v>45.2</c:v>
                </c:pt>
                <c:pt idx="8">
                  <c:v>45.2</c:v>
                </c:pt>
                <c:pt idx="9">
                  <c:v>45.2</c:v>
                </c:pt>
                <c:pt idx="10">
                  <c:v>45.2</c:v>
                </c:pt>
                <c:pt idx="11">
                  <c:v>45.2</c:v>
                </c:pt>
                <c:pt idx="12">
                  <c:v>45.2</c:v>
                </c:pt>
                <c:pt idx="13">
                  <c:v>45.2</c:v>
                </c:pt>
                <c:pt idx="14">
                  <c:v>45.2</c:v>
                </c:pt>
                <c:pt idx="15">
                  <c:v>45.2</c:v>
                </c:pt>
                <c:pt idx="16">
                  <c:v>45.2</c:v>
                </c:pt>
                <c:pt idx="17">
                  <c:v>45.2</c:v>
                </c:pt>
                <c:pt idx="18">
                  <c:v>45.2</c:v>
                </c:pt>
                <c:pt idx="19">
                  <c:v>45.2</c:v>
                </c:pt>
                <c:pt idx="20">
                  <c:v>45.2</c:v>
                </c:pt>
                <c:pt idx="21">
                  <c:v>45.2</c:v>
                </c:pt>
                <c:pt idx="22">
                  <c:v>45.2</c:v>
                </c:pt>
                <c:pt idx="23">
                  <c:v>45.2</c:v>
                </c:pt>
                <c:pt idx="24">
                  <c:v>45.2</c:v>
                </c:pt>
                <c:pt idx="25">
                  <c:v>45.2</c:v>
                </c:pt>
                <c:pt idx="26">
                  <c:v>45.2</c:v>
                </c:pt>
                <c:pt idx="27">
                  <c:v>45.2</c:v>
                </c:pt>
                <c:pt idx="28">
                  <c:v>45.2</c:v>
                </c:pt>
                <c:pt idx="29">
                  <c:v>45.2</c:v>
                </c:pt>
                <c:pt idx="30">
                  <c:v>45.2</c:v>
                </c:pt>
                <c:pt idx="31">
                  <c:v>45.2</c:v>
                </c:pt>
                <c:pt idx="32">
                  <c:v>45.2</c:v>
                </c:pt>
                <c:pt idx="33">
                  <c:v>45.2</c:v>
                </c:pt>
                <c:pt idx="34">
                  <c:v>45.2</c:v>
                </c:pt>
                <c:pt idx="35">
                  <c:v>45.2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6-4FD4-97BE-DB2B0FCEEF99}"/>
            </c:ext>
          </c:extLst>
        </c:ser>
        <c:ser>
          <c:idx val="3"/>
          <c:order val="2"/>
          <c:tx>
            <c:strRef>
              <c:f>'Measure 4'!$L$2</c:f>
              <c:strCache>
                <c:ptCount val="1"/>
                <c:pt idx="0">
                  <c:v>Upper Range Limit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4'!$L$3:$L$38</c:f>
              <c:numCache>
                <c:formatCode>0.0</c:formatCode>
                <c:ptCount val="36"/>
                <c:pt idx="1">
                  <c:v>147.804</c:v>
                </c:pt>
                <c:pt idx="2">
                  <c:v>147.804</c:v>
                </c:pt>
                <c:pt idx="3">
                  <c:v>147.804</c:v>
                </c:pt>
                <c:pt idx="4">
                  <c:v>147.804</c:v>
                </c:pt>
                <c:pt idx="5">
                  <c:v>147.804</c:v>
                </c:pt>
                <c:pt idx="6">
                  <c:v>147.804</c:v>
                </c:pt>
                <c:pt idx="7">
                  <c:v>147.804</c:v>
                </c:pt>
                <c:pt idx="8">
                  <c:v>147.804</c:v>
                </c:pt>
                <c:pt idx="9">
                  <c:v>147.804</c:v>
                </c:pt>
                <c:pt idx="10">
                  <c:v>147.804</c:v>
                </c:pt>
                <c:pt idx="11">
                  <c:v>147.804</c:v>
                </c:pt>
                <c:pt idx="12">
                  <c:v>147.804</c:v>
                </c:pt>
                <c:pt idx="13">
                  <c:v>147.804</c:v>
                </c:pt>
                <c:pt idx="14">
                  <c:v>147.804</c:v>
                </c:pt>
                <c:pt idx="15">
                  <c:v>147.804</c:v>
                </c:pt>
                <c:pt idx="16">
                  <c:v>147.804</c:v>
                </c:pt>
                <c:pt idx="17">
                  <c:v>147.804</c:v>
                </c:pt>
                <c:pt idx="18">
                  <c:v>147.804</c:v>
                </c:pt>
                <c:pt idx="19">
                  <c:v>147.804</c:v>
                </c:pt>
                <c:pt idx="20">
                  <c:v>147.804</c:v>
                </c:pt>
                <c:pt idx="21">
                  <c:v>147.804</c:v>
                </c:pt>
                <c:pt idx="22">
                  <c:v>147.804</c:v>
                </c:pt>
                <c:pt idx="23">
                  <c:v>147.804</c:v>
                </c:pt>
                <c:pt idx="24">
                  <c:v>147.804</c:v>
                </c:pt>
                <c:pt idx="25">
                  <c:v>147.804</c:v>
                </c:pt>
                <c:pt idx="26">
                  <c:v>147.804</c:v>
                </c:pt>
                <c:pt idx="27">
                  <c:v>147.804</c:v>
                </c:pt>
                <c:pt idx="28">
                  <c:v>147.804</c:v>
                </c:pt>
                <c:pt idx="29">
                  <c:v>147.804</c:v>
                </c:pt>
                <c:pt idx="30">
                  <c:v>147.804</c:v>
                </c:pt>
                <c:pt idx="31">
                  <c:v>147.804</c:v>
                </c:pt>
                <c:pt idx="32">
                  <c:v>147.804</c:v>
                </c:pt>
                <c:pt idx="33">
                  <c:v>147.804</c:v>
                </c:pt>
                <c:pt idx="34">
                  <c:v>147.804</c:v>
                </c:pt>
                <c:pt idx="35">
                  <c:v>147.804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56-4FD4-97BE-DB2B0FCEE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589080"/>
        <c:axId val="244589472"/>
      </c:lineChart>
      <c:dateAx>
        <c:axId val="244589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89472"/>
        <c:crosses val="autoZero"/>
        <c:auto val="0"/>
        <c:lblOffset val="100"/>
        <c:baseTimeUnit val="days"/>
        <c:majorUnit val="3"/>
        <c:minorUnit val="7"/>
        <c:minorTimeUnit val="days"/>
      </c:dateAx>
      <c:valAx>
        <c:axId val="244589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589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 alignWithMargins="0">
      <c:oddHeader>&amp;L&amp;"Arial,Bold"&amp;18SPC Chart Template</c:oddHeader>
      <c:oddFooter>&amp;LStacey Barr, November 2002</c:oddFooter>
    </c:headerFooter>
    <c:pageMargins b="0.98425196850393681" l="0.74803149606299235" r="0.74803149606299235" t="0.98425196850393681" header="0.51181102362204722" footer="0.51181102362204722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'Measure 4'!$B$2</c:f>
          <c:strCache>
            <c:ptCount val="1"/>
            <c:pt idx="0">
              <c:v>Measure 4</c:v>
            </c:pt>
          </c:strCache>
        </c:strRef>
      </c:tx>
      <c:layout>
        <c:manualLayout>
          <c:xMode val="edge"/>
          <c:yMode val="edge"/>
          <c:x val="1.1811023622047244E-2"/>
          <c:y val="1.49811273590801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19019589343879E-2"/>
          <c:y val="0.19993129486493932"/>
          <c:w val="0.89622118055555555"/>
          <c:h val="0.66192730867078253"/>
        </c:manualLayout>
      </c:layout>
      <c:areaChart>
        <c:grouping val="standard"/>
        <c:varyColors val="0"/>
        <c:ser>
          <c:idx val="3"/>
          <c:order val="2"/>
          <c:tx>
            <c:strRef>
              <c:f>'Measure 4'!$F$2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4'!$F$3:$F$38</c:f>
              <c:numCache>
                <c:formatCode>0.0</c:formatCode>
                <c:ptCount val="36"/>
                <c:pt idx="0">
                  <c:v>195.63200000000001</c:v>
                </c:pt>
                <c:pt idx="1">
                  <c:v>195.63200000000001</c:v>
                </c:pt>
                <c:pt idx="2">
                  <c:v>195.63200000000001</c:v>
                </c:pt>
                <c:pt idx="3">
                  <c:v>195.63200000000001</c:v>
                </c:pt>
                <c:pt idx="4">
                  <c:v>195.63200000000001</c:v>
                </c:pt>
                <c:pt idx="5">
                  <c:v>195.63200000000001</c:v>
                </c:pt>
                <c:pt idx="6">
                  <c:v>195.63200000000001</c:v>
                </c:pt>
                <c:pt idx="7">
                  <c:v>195.63200000000001</c:v>
                </c:pt>
                <c:pt idx="8">
                  <c:v>195.63200000000001</c:v>
                </c:pt>
                <c:pt idx="9">
                  <c:v>195.63200000000001</c:v>
                </c:pt>
                <c:pt idx="10">
                  <c:v>195.63200000000001</c:v>
                </c:pt>
                <c:pt idx="11">
                  <c:v>195.63200000000001</c:v>
                </c:pt>
                <c:pt idx="12">
                  <c:v>195.63200000000001</c:v>
                </c:pt>
                <c:pt idx="13">
                  <c:v>195.63200000000001</c:v>
                </c:pt>
                <c:pt idx="14">
                  <c:v>195.63200000000001</c:v>
                </c:pt>
                <c:pt idx="15">
                  <c:v>195.63200000000001</c:v>
                </c:pt>
                <c:pt idx="16">
                  <c:v>195.63200000000001</c:v>
                </c:pt>
                <c:pt idx="17">
                  <c:v>195.63200000000001</c:v>
                </c:pt>
                <c:pt idx="18">
                  <c:v>195.63200000000001</c:v>
                </c:pt>
                <c:pt idx="19">
                  <c:v>195.63200000000001</c:v>
                </c:pt>
                <c:pt idx="20">
                  <c:v>195.63200000000001</c:v>
                </c:pt>
                <c:pt idx="21">
                  <c:v>195.63200000000001</c:v>
                </c:pt>
                <c:pt idx="22">
                  <c:v>195.63200000000001</c:v>
                </c:pt>
                <c:pt idx="23">
                  <c:v>195.63200000000001</c:v>
                </c:pt>
                <c:pt idx="24">
                  <c:v>195.63200000000001</c:v>
                </c:pt>
                <c:pt idx="25">
                  <c:v>195.63200000000001</c:v>
                </c:pt>
                <c:pt idx="26">
                  <c:v>195.63200000000001</c:v>
                </c:pt>
                <c:pt idx="27">
                  <c:v>195.63200000000001</c:v>
                </c:pt>
                <c:pt idx="28">
                  <c:v>195.63200000000001</c:v>
                </c:pt>
                <c:pt idx="29">
                  <c:v>195.63200000000001</c:v>
                </c:pt>
                <c:pt idx="30">
                  <c:v>195.63200000000001</c:v>
                </c:pt>
                <c:pt idx="31">
                  <c:v>195.63200000000001</c:v>
                </c:pt>
                <c:pt idx="32">
                  <c:v>195.63200000000001</c:v>
                </c:pt>
                <c:pt idx="33">
                  <c:v>195.63200000000001</c:v>
                </c:pt>
                <c:pt idx="34">
                  <c:v>195.63200000000001</c:v>
                </c:pt>
                <c:pt idx="35">
                  <c:v>195.63200000000001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3-43B0-94E7-5EF8F160BBBA}"/>
            </c:ext>
          </c:extLst>
        </c:ser>
        <c:ser>
          <c:idx val="2"/>
          <c:order val="3"/>
          <c:tx>
            <c:strRef>
              <c:f>'Measure 4'!$E$2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4'!$E$3:$E$38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3-43B0-94E7-5EF8F160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7096"/>
        <c:axId val="172211608"/>
      </c:areaChart>
      <c:lineChart>
        <c:grouping val="standard"/>
        <c:varyColors val="0"/>
        <c:ser>
          <c:idx val="0"/>
          <c:order val="0"/>
          <c:tx>
            <c:strRef>
              <c:f>'Measure 4'!$B$2</c:f>
              <c:strCache>
                <c:ptCount val="1"/>
                <c:pt idx="0">
                  <c:v>Measure 4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4'!$B$3:$B$39</c:f>
              <c:numCache>
                <c:formatCode>0.0</c:formatCode>
                <c:ptCount val="37"/>
                <c:pt idx="0">
                  <c:v>130</c:v>
                </c:pt>
                <c:pt idx="1">
                  <c:v>110</c:v>
                </c:pt>
                <c:pt idx="2">
                  <c:v>35</c:v>
                </c:pt>
                <c:pt idx="3">
                  <c:v>52.4</c:v>
                </c:pt>
                <c:pt idx="4">
                  <c:v>97</c:v>
                </c:pt>
                <c:pt idx="5">
                  <c:v>28</c:v>
                </c:pt>
                <c:pt idx="6">
                  <c:v>103</c:v>
                </c:pt>
                <c:pt idx="7">
                  <c:v>85.75</c:v>
                </c:pt>
                <c:pt idx="8">
                  <c:v>142</c:v>
                </c:pt>
                <c:pt idx="9">
                  <c:v>190</c:v>
                </c:pt>
                <c:pt idx="10">
                  <c:v>50</c:v>
                </c:pt>
                <c:pt idx="11">
                  <c:v>88.4</c:v>
                </c:pt>
                <c:pt idx="12">
                  <c:v>17.5</c:v>
                </c:pt>
                <c:pt idx="13">
                  <c:v>60.3</c:v>
                </c:pt>
                <c:pt idx="14">
                  <c:v>132.5</c:v>
                </c:pt>
                <c:pt idx="15">
                  <c:v>19</c:v>
                </c:pt>
                <c:pt idx="16">
                  <c:v>65.7</c:v>
                </c:pt>
                <c:pt idx="17">
                  <c:v>21.5</c:v>
                </c:pt>
                <c:pt idx="18">
                  <c:v>82</c:v>
                </c:pt>
                <c:pt idx="19">
                  <c:v>129.30000000000001</c:v>
                </c:pt>
                <c:pt idx="20">
                  <c:v>46.5</c:v>
                </c:pt>
                <c:pt idx="21">
                  <c:v>5.25</c:v>
                </c:pt>
                <c:pt idx="22">
                  <c:v>97.5</c:v>
                </c:pt>
                <c:pt idx="23">
                  <c:v>44</c:v>
                </c:pt>
                <c:pt idx="24">
                  <c:v>112</c:v>
                </c:pt>
                <c:pt idx="25">
                  <c:v>98</c:v>
                </c:pt>
                <c:pt idx="26">
                  <c:v>128</c:v>
                </c:pt>
                <c:pt idx="2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3-43B0-94E7-5EF8F160BBBA}"/>
            </c:ext>
          </c:extLst>
        </c:ser>
        <c:ser>
          <c:idx val="1"/>
          <c:order val="1"/>
          <c:tx>
            <c:strRef>
              <c:f>'Measure 4'!$D$2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4'!$D$3:$D$38</c:f>
              <c:numCache>
                <c:formatCode>0.0</c:formatCode>
                <c:ptCount val="36"/>
                <c:pt idx="0">
                  <c:v>75.399999999999991</c:v>
                </c:pt>
                <c:pt idx="1">
                  <c:v>75.399999999999991</c:v>
                </c:pt>
                <c:pt idx="2">
                  <c:v>75.399999999999991</c:v>
                </c:pt>
                <c:pt idx="3">
                  <c:v>75.399999999999991</c:v>
                </c:pt>
                <c:pt idx="4">
                  <c:v>75.399999999999991</c:v>
                </c:pt>
                <c:pt idx="5">
                  <c:v>75.399999999999991</c:v>
                </c:pt>
                <c:pt idx="6">
                  <c:v>75.399999999999991</c:v>
                </c:pt>
                <c:pt idx="7">
                  <c:v>75.399999999999991</c:v>
                </c:pt>
                <c:pt idx="8">
                  <c:v>75.399999999999991</c:v>
                </c:pt>
                <c:pt idx="9">
                  <c:v>75.399999999999991</c:v>
                </c:pt>
                <c:pt idx="10">
                  <c:v>75.399999999999991</c:v>
                </c:pt>
                <c:pt idx="11">
                  <c:v>75.399999999999991</c:v>
                </c:pt>
                <c:pt idx="12">
                  <c:v>75.399999999999991</c:v>
                </c:pt>
                <c:pt idx="13">
                  <c:v>75.399999999999991</c:v>
                </c:pt>
                <c:pt idx="14">
                  <c:v>75.399999999999991</c:v>
                </c:pt>
                <c:pt idx="15">
                  <c:v>75.399999999999991</c:v>
                </c:pt>
                <c:pt idx="16">
                  <c:v>75.399999999999991</c:v>
                </c:pt>
                <c:pt idx="17">
                  <c:v>75.399999999999991</c:v>
                </c:pt>
                <c:pt idx="18">
                  <c:v>75.399999999999991</c:v>
                </c:pt>
                <c:pt idx="19">
                  <c:v>75.399999999999991</c:v>
                </c:pt>
                <c:pt idx="20">
                  <c:v>75.399999999999991</c:v>
                </c:pt>
                <c:pt idx="21">
                  <c:v>75.399999999999991</c:v>
                </c:pt>
                <c:pt idx="22">
                  <c:v>75.399999999999991</c:v>
                </c:pt>
                <c:pt idx="23">
                  <c:v>75.399999999999991</c:v>
                </c:pt>
                <c:pt idx="24">
                  <c:v>75.399999999999991</c:v>
                </c:pt>
                <c:pt idx="25">
                  <c:v>75.399999999999991</c:v>
                </c:pt>
                <c:pt idx="26">
                  <c:v>75.399999999999991</c:v>
                </c:pt>
                <c:pt idx="27">
                  <c:v>75.399999999999991</c:v>
                </c:pt>
                <c:pt idx="28">
                  <c:v>75.399999999999991</c:v>
                </c:pt>
                <c:pt idx="29">
                  <c:v>75.399999999999991</c:v>
                </c:pt>
                <c:pt idx="30">
                  <c:v>75.399999999999991</c:v>
                </c:pt>
                <c:pt idx="31">
                  <c:v>75.399999999999991</c:v>
                </c:pt>
                <c:pt idx="32">
                  <c:v>75.399999999999991</c:v>
                </c:pt>
                <c:pt idx="33">
                  <c:v>75.399999999999991</c:v>
                </c:pt>
                <c:pt idx="34">
                  <c:v>75.399999999999991</c:v>
                </c:pt>
                <c:pt idx="35">
                  <c:v>75.399999999999991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3-43B0-94E7-5EF8F160BBBA}"/>
            </c:ext>
          </c:extLst>
        </c:ser>
        <c:ser>
          <c:idx val="4"/>
          <c:order val="4"/>
          <c:tx>
            <c:strRef>
              <c:f>'Measure 4'!$H$2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4'!$H$3:$H$38</c:f>
              <c:numCache>
                <c:formatCode>0.0</c:formatCode>
                <c:ptCount val="36"/>
                <c:pt idx="23">
                  <c:v>50</c:v>
                </c:pt>
                <c:pt idx="29">
                  <c:v>30</c:v>
                </c:pt>
                <c:pt idx="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73-43B0-94E7-5EF8F160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7096"/>
        <c:axId val="172211608"/>
      </c:lineChart>
      <c:dateAx>
        <c:axId val="172217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1160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160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chemeClr val="bg1">
                    <a:lumMod val="65000"/>
                  </a:schemeClr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17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en-AU" sz="1200" b="1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Which is the biggest</a:t>
            </a:r>
            <a:r>
              <a:rPr lang="en-AU" sz="12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 causal factor</a:t>
            </a:r>
            <a:r>
              <a:rPr lang="en-AU" sz="1200" b="1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</a:rPr>
              <a:t>?</a:t>
            </a:r>
          </a:p>
        </c:rich>
      </c:tx>
      <c:layout>
        <c:manualLayout>
          <c:xMode val="edge"/>
          <c:yMode val="edge"/>
          <c:x val="4.2043796193392961E-4"/>
          <c:y val="2.31793606444355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305301037183215"/>
          <c:y val="0.16666714257567666"/>
          <c:w val="0.64106075232702031"/>
          <c:h val="0.61067291319767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'Measure 4'!$R$3</c:f>
              <c:strCache>
                <c:ptCount val="1"/>
                <c:pt idx="0">
                  <c:v>Causal Factor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6D0-4E15-B142-506C7E4B95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6D0-4E15-B142-506C7E4B95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6D0-4E15-B142-506C7E4B95CA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6D0-4E15-B142-506C7E4B95CA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6D0-4E15-B142-506C7E4B95CA}"/>
              </c:ext>
            </c:extLst>
          </c:dPt>
          <c:cat>
            <c:strRef>
              <c:f>'Measure 4'!$R$4:$R$8</c:f>
              <c:strCache>
                <c:ptCount val="5"/>
                <c:pt idx="0">
                  <c:v>Causal factor 1</c:v>
                </c:pt>
                <c:pt idx="1">
                  <c:v>Causal factor 2</c:v>
                </c:pt>
                <c:pt idx="2">
                  <c:v>Causal factor 3</c:v>
                </c:pt>
                <c:pt idx="3">
                  <c:v>Causal factor 4</c:v>
                </c:pt>
                <c:pt idx="4">
                  <c:v>Causal factor 5</c:v>
                </c:pt>
              </c:strCache>
            </c:strRef>
          </c:cat>
          <c:val>
            <c:numRef>
              <c:f>'Measure 4'!$S$4:$S$8</c:f>
              <c:numCache>
                <c:formatCode>General</c:formatCode>
                <c:ptCount val="5"/>
                <c:pt idx="0">
                  <c:v>0.75</c:v>
                </c:pt>
                <c:pt idx="1">
                  <c:v>25.500000000000004</c:v>
                </c:pt>
                <c:pt idx="2">
                  <c:v>20.25</c:v>
                </c:pt>
                <c:pt idx="3">
                  <c:v>24.75</c:v>
                </c:pt>
                <c:pt idx="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D0-4E15-B142-506C7E4B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axId val="246882952"/>
        <c:axId val="246876288"/>
      </c:barChart>
      <c:catAx>
        <c:axId val="246882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2468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87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defRPr>
                </a:pPr>
                <a:r>
                  <a:rPr lang="en-AU" sz="1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number or</a:t>
                </a:r>
                <a:r>
                  <a:rPr lang="en-AU" sz="10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</a:rPr>
                  <a:t> size</a:t>
                </a:r>
                <a:endParaRPr lang="en-AU" sz="100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6371940838476264"/>
              <c:y val="0.8893114704747927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en-US"/>
          </a:p>
        </c:txPr>
        <c:crossAx val="246882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1517748670035E-3"/>
          <c:y val="5.1025940780945059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1'!$F$2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1'!$F$3:$F$38</c:f>
              <c:numCache>
                <c:formatCode>0.0%</c:formatCode>
                <c:ptCount val="36"/>
                <c:pt idx="0">
                  <c:v>6.8767999999999996E-2</c:v>
                </c:pt>
                <c:pt idx="1">
                  <c:v>6.8767999999999996E-2</c:v>
                </c:pt>
                <c:pt idx="2">
                  <c:v>6.8767999999999996E-2</c:v>
                </c:pt>
                <c:pt idx="3">
                  <c:v>6.8767999999999996E-2</c:v>
                </c:pt>
                <c:pt idx="4">
                  <c:v>6.8767999999999996E-2</c:v>
                </c:pt>
                <c:pt idx="5">
                  <c:v>6.8767999999999996E-2</c:v>
                </c:pt>
                <c:pt idx="6">
                  <c:v>6.8767999999999996E-2</c:v>
                </c:pt>
                <c:pt idx="7">
                  <c:v>6.8767999999999996E-2</c:v>
                </c:pt>
                <c:pt idx="8">
                  <c:v>6.8767999999999996E-2</c:v>
                </c:pt>
                <c:pt idx="9">
                  <c:v>6.8767999999999996E-2</c:v>
                </c:pt>
                <c:pt idx="10">
                  <c:v>6.3902666666666663E-2</c:v>
                </c:pt>
                <c:pt idx="11">
                  <c:v>6.3902666666666663E-2</c:v>
                </c:pt>
                <c:pt idx="12">
                  <c:v>6.3902666666666663E-2</c:v>
                </c:pt>
                <c:pt idx="13">
                  <c:v>6.3902666666666663E-2</c:v>
                </c:pt>
                <c:pt idx="14">
                  <c:v>6.3902666666666663E-2</c:v>
                </c:pt>
                <c:pt idx="15">
                  <c:v>6.3902666666666663E-2</c:v>
                </c:pt>
                <c:pt idx="16">
                  <c:v>6.3902666666666663E-2</c:v>
                </c:pt>
                <c:pt idx="17">
                  <c:v>6.3902666666666663E-2</c:v>
                </c:pt>
                <c:pt idx="18">
                  <c:v>6.3902666666666663E-2</c:v>
                </c:pt>
                <c:pt idx="19">
                  <c:v>6.3902666666666663E-2</c:v>
                </c:pt>
                <c:pt idx="20">
                  <c:v>8.0978666666666671E-2</c:v>
                </c:pt>
                <c:pt idx="21">
                  <c:v>8.0978666666666671E-2</c:v>
                </c:pt>
                <c:pt idx="22">
                  <c:v>8.0978666666666671E-2</c:v>
                </c:pt>
                <c:pt idx="23">
                  <c:v>8.0978666666666671E-2</c:v>
                </c:pt>
                <c:pt idx="24">
                  <c:v>8.0978666666666671E-2</c:v>
                </c:pt>
                <c:pt idx="25">
                  <c:v>8.0978666666666671E-2</c:v>
                </c:pt>
                <c:pt idx="26">
                  <c:v>8.0978666666666671E-2</c:v>
                </c:pt>
                <c:pt idx="27">
                  <c:v>8.0978666666666671E-2</c:v>
                </c:pt>
                <c:pt idx="28">
                  <c:v>8.0978666666666671E-2</c:v>
                </c:pt>
                <c:pt idx="29">
                  <c:v>8.0978666666666671E-2</c:v>
                </c:pt>
                <c:pt idx="30">
                  <c:v>8.0978666666666671E-2</c:v>
                </c:pt>
                <c:pt idx="31">
                  <c:v>8.0978666666666671E-2</c:v>
                </c:pt>
                <c:pt idx="32">
                  <c:v>8.0978666666666671E-2</c:v>
                </c:pt>
                <c:pt idx="33">
                  <c:v>8.0978666666666671E-2</c:v>
                </c:pt>
                <c:pt idx="34">
                  <c:v>8.0978666666666671E-2</c:v>
                </c:pt>
                <c:pt idx="35">
                  <c:v>8.0978666666666671E-2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0-45EC-9CE1-85AB44316C5B}"/>
            </c:ext>
          </c:extLst>
        </c:ser>
        <c:ser>
          <c:idx val="2"/>
          <c:order val="3"/>
          <c:tx>
            <c:strRef>
              <c:f>'Measure 1'!$E$2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1'!$E$3:$E$38</c:f>
              <c:numCache>
                <c:formatCode>0.0%</c:formatCode>
                <c:ptCount val="36"/>
                <c:pt idx="0">
                  <c:v>4.3231999999999993E-2</c:v>
                </c:pt>
                <c:pt idx="1">
                  <c:v>4.3231999999999993E-2</c:v>
                </c:pt>
                <c:pt idx="2">
                  <c:v>4.3231999999999993E-2</c:v>
                </c:pt>
                <c:pt idx="3">
                  <c:v>4.3231999999999993E-2</c:v>
                </c:pt>
                <c:pt idx="4">
                  <c:v>4.3231999999999993E-2</c:v>
                </c:pt>
                <c:pt idx="5">
                  <c:v>4.3231999999999993E-2</c:v>
                </c:pt>
                <c:pt idx="6">
                  <c:v>4.3231999999999993E-2</c:v>
                </c:pt>
                <c:pt idx="7">
                  <c:v>4.3231999999999993E-2</c:v>
                </c:pt>
                <c:pt idx="8">
                  <c:v>4.3231999999999993E-2</c:v>
                </c:pt>
                <c:pt idx="9">
                  <c:v>4.3231999999999993E-2</c:v>
                </c:pt>
                <c:pt idx="10">
                  <c:v>3.9430666666666669E-2</c:v>
                </c:pt>
                <c:pt idx="11">
                  <c:v>3.9430666666666669E-2</c:v>
                </c:pt>
                <c:pt idx="12">
                  <c:v>3.9430666666666669E-2</c:v>
                </c:pt>
                <c:pt idx="13">
                  <c:v>3.9430666666666669E-2</c:v>
                </c:pt>
                <c:pt idx="14">
                  <c:v>3.9430666666666669E-2</c:v>
                </c:pt>
                <c:pt idx="15">
                  <c:v>3.9430666666666669E-2</c:v>
                </c:pt>
                <c:pt idx="16">
                  <c:v>3.9430666666666669E-2</c:v>
                </c:pt>
                <c:pt idx="17">
                  <c:v>3.9430666666666669E-2</c:v>
                </c:pt>
                <c:pt idx="18">
                  <c:v>3.9430666666666669E-2</c:v>
                </c:pt>
                <c:pt idx="19">
                  <c:v>3.9430666666666669E-2</c:v>
                </c:pt>
                <c:pt idx="20">
                  <c:v>3.7354666666666661E-2</c:v>
                </c:pt>
                <c:pt idx="21">
                  <c:v>3.7354666666666661E-2</c:v>
                </c:pt>
                <c:pt idx="22">
                  <c:v>3.7354666666666661E-2</c:v>
                </c:pt>
                <c:pt idx="23">
                  <c:v>3.7354666666666661E-2</c:v>
                </c:pt>
                <c:pt idx="24">
                  <c:v>3.7354666666666661E-2</c:v>
                </c:pt>
                <c:pt idx="25">
                  <c:v>3.7354666666666661E-2</c:v>
                </c:pt>
                <c:pt idx="26">
                  <c:v>3.7354666666666661E-2</c:v>
                </c:pt>
                <c:pt idx="27">
                  <c:v>3.7354666666666661E-2</c:v>
                </c:pt>
                <c:pt idx="28">
                  <c:v>3.7354666666666661E-2</c:v>
                </c:pt>
                <c:pt idx="29">
                  <c:v>3.7354666666666661E-2</c:v>
                </c:pt>
                <c:pt idx="30">
                  <c:v>3.7354666666666661E-2</c:v>
                </c:pt>
                <c:pt idx="31">
                  <c:v>3.7354666666666661E-2</c:v>
                </c:pt>
                <c:pt idx="32">
                  <c:v>3.7354666666666661E-2</c:v>
                </c:pt>
                <c:pt idx="33">
                  <c:v>3.7354666666666661E-2</c:v>
                </c:pt>
                <c:pt idx="34">
                  <c:v>3.7354666666666661E-2</c:v>
                </c:pt>
                <c:pt idx="35">
                  <c:v>3.7354666666666661E-2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0-45EC-9CE1-85AB4431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0824"/>
        <c:axId val="172216312"/>
      </c:areaChart>
      <c:lineChart>
        <c:grouping val="standard"/>
        <c:varyColors val="0"/>
        <c:ser>
          <c:idx val="0"/>
          <c:order val="0"/>
          <c:tx>
            <c:strRef>
              <c:f>'Measure 1'!$B$2</c:f>
              <c:strCache>
                <c:ptCount val="1"/>
                <c:pt idx="0">
                  <c:v>Measure 1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1'!$B$3:$B$39</c:f>
              <c:numCache>
                <c:formatCode>0.0%</c:formatCode>
                <c:ptCount val="37"/>
                <c:pt idx="0">
                  <c:v>4.7E-2</c:v>
                </c:pt>
                <c:pt idx="1">
                  <c:v>6.3E-2</c:v>
                </c:pt>
                <c:pt idx="2">
                  <c:v>5.8999999999999997E-2</c:v>
                </c:pt>
                <c:pt idx="3">
                  <c:v>5.6000000000000001E-2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5.3999999999999999E-2</c:v>
                </c:pt>
                <c:pt idx="7">
                  <c:v>5.7000000000000002E-2</c:v>
                </c:pt>
                <c:pt idx="8">
                  <c:v>5.8999999999999997E-2</c:v>
                </c:pt>
                <c:pt idx="9">
                  <c:v>5.3999999999999999E-2</c:v>
                </c:pt>
                <c:pt idx="10">
                  <c:v>0.05</c:v>
                </c:pt>
                <c:pt idx="11">
                  <c:v>5.3999999999999999E-2</c:v>
                </c:pt>
                <c:pt idx="12">
                  <c:v>4.5999999999999999E-2</c:v>
                </c:pt>
                <c:pt idx="13">
                  <c:v>5.2999999999999999E-2</c:v>
                </c:pt>
                <c:pt idx="14">
                  <c:v>5.2999999999999999E-2</c:v>
                </c:pt>
                <c:pt idx="15">
                  <c:v>5.0999999999999997E-2</c:v>
                </c:pt>
                <c:pt idx="16">
                  <c:v>5.2999999999999999E-2</c:v>
                </c:pt>
                <c:pt idx="17">
                  <c:v>5.1999999999999998E-2</c:v>
                </c:pt>
                <c:pt idx="18">
                  <c:v>0.05</c:v>
                </c:pt>
                <c:pt idx="19">
                  <c:v>6.5000000000000002E-2</c:v>
                </c:pt>
                <c:pt idx="20">
                  <c:v>5.8999999999999997E-2</c:v>
                </c:pt>
                <c:pt idx="21">
                  <c:v>6.2E-2</c:v>
                </c:pt>
                <c:pt idx="22">
                  <c:v>6.0999999999999999E-2</c:v>
                </c:pt>
                <c:pt idx="23">
                  <c:v>4.5999999999999999E-2</c:v>
                </c:pt>
                <c:pt idx="24">
                  <c:v>6.2E-2</c:v>
                </c:pt>
                <c:pt idx="25">
                  <c:v>5.6000000000000001E-2</c:v>
                </c:pt>
                <c:pt idx="26">
                  <c:v>6.0999999999999999E-2</c:v>
                </c:pt>
                <c:pt idx="27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C0-45EC-9CE1-85AB44316C5B}"/>
            </c:ext>
          </c:extLst>
        </c:ser>
        <c:ser>
          <c:idx val="1"/>
          <c:order val="1"/>
          <c:tx>
            <c:strRef>
              <c:f>'Measure 1'!$D$2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1'!$D$3:$D$38</c:f>
              <c:numCache>
                <c:formatCode>0.0%</c:formatCode>
                <c:ptCount val="36"/>
                <c:pt idx="0">
                  <c:v>5.5999999999999994E-2</c:v>
                </c:pt>
                <c:pt idx="1">
                  <c:v>5.5999999999999994E-2</c:v>
                </c:pt>
                <c:pt idx="2">
                  <c:v>5.5999999999999994E-2</c:v>
                </c:pt>
                <c:pt idx="3">
                  <c:v>5.5999999999999994E-2</c:v>
                </c:pt>
                <c:pt idx="4">
                  <c:v>5.5999999999999994E-2</c:v>
                </c:pt>
                <c:pt idx="5">
                  <c:v>5.5999999999999994E-2</c:v>
                </c:pt>
                <c:pt idx="6">
                  <c:v>5.5999999999999994E-2</c:v>
                </c:pt>
                <c:pt idx="7">
                  <c:v>5.5999999999999994E-2</c:v>
                </c:pt>
                <c:pt idx="8">
                  <c:v>5.5999999999999994E-2</c:v>
                </c:pt>
                <c:pt idx="9">
                  <c:v>5.1666666666666666E-2</c:v>
                </c:pt>
                <c:pt idx="10">
                  <c:v>5.1666666666666666E-2</c:v>
                </c:pt>
                <c:pt idx="11">
                  <c:v>5.1666666666666666E-2</c:v>
                </c:pt>
                <c:pt idx="12">
                  <c:v>5.1666666666666666E-2</c:v>
                </c:pt>
                <c:pt idx="13">
                  <c:v>5.1666666666666666E-2</c:v>
                </c:pt>
                <c:pt idx="14">
                  <c:v>5.1666666666666666E-2</c:v>
                </c:pt>
                <c:pt idx="15">
                  <c:v>5.1666666666666666E-2</c:v>
                </c:pt>
                <c:pt idx="16">
                  <c:v>5.1666666666666666E-2</c:v>
                </c:pt>
                <c:pt idx="17">
                  <c:v>5.1666666666666666E-2</c:v>
                </c:pt>
                <c:pt idx="18">
                  <c:v>5.1666666666666666E-2</c:v>
                </c:pt>
                <c:pt idx="19">
                  <c:v>5.9166666666666666E-2</c:v>
                </c:pt>
                <c:pt idx="20">
                  <c:v>5.9166666666666666E-2</c:v>
                </c:pt>
                <c:pt idx="21">
                  <c:v>5.9166666666666666E-2</c:v>
                </c:pt>
                <c:pt idx="22">
                  <c:v>5.9166666666666666E-2</c:v>
                </c:pt>
                <c:pt idx="23">
                  <c:v>5.9166666666666666E-2</c:v>
                </c:pt>
                <c:pt idx="24">
                  <c:v>5.9166666666666666E-2</c:v>
                </c:pt>
                <c:pt idx="25">
                  <c:v>5.9166666666666666E-2</c:v>
                </c:pt>
                <c:pt idx="26">
                  <c:v>5.9166666666666666E-2</c:v>
                </c:pt>
                <c:pt idx="27">
                  <c:v>5.9166666666666666E-2</c:v>
                </c:pt>
                <c:pt idx="28">
                  <c:v>5.9166666666666666E-2</c:v>
                </c:pt>
                <c:pt idx="29">
                  <c:v>5.9166666666666666E-2</c:v>
                </c:pt>
                <c:pt idx="30">
                  <c:v>5.9166666666666666E-2</c:v>
                </c:pt>
                <c:pt idx="31">
                  <c:v>5.9166666666666666E-2</c:v>
                </c:pt>
                <c:pt idx="32">
                  <c:v>5.9166666666666666E-2</c:v>
                </c:pt>
                <c:pt idx="33">
                  <c:v>5.9166666666666666E-2</c:v>
                </c:pt>
                <c:pt idx="34">
                  <c:v>5.9166666666666666E-2</c:v>
                </c:pt>
                <c:pt idx="35">
                  <c:v>5.9166666666666666E-2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C0-45EC-9CE1-85AB44316C5B}"/>
            </c:ext>
          </c:extLst>
        </c:ser>
        <c:ser>
          <c:idx val="4"/>
          <c:order val="4"/>
          <c:tx>
            <c:strRef>
              <c:f>'Measure 1'!$H$2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1'!$H$3:$H$38</c:f>
              <c:numCache>
                <c:formatCode>0.0%</c:formatCode>
                <c:ptCount val="36"/>
                <c:pt idx="23">
                  <c:v>0.05</c:v>
                </c:pt>
                <c:pt idx="29">
                  <c:v>4.4999999999999998E-2</c:v>
                </c:pt>
                <c:pt idx="3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C0-45EC-9CE1-85AB4431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0824"/>
        <c:axId val="172216312"/>
      </c:lineChart>
      <c:dateAx>
        <c:axId val="1722108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631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6312"/>
        <c:scaling>
          <c:orientation val="minMax"/>
          <c:max val="8.0000000000000016E-2"/>
          <c:min val="3.0000000000000006E-2"/>
        </c:scaling>
        <c:delete val="1"/>
        <c:axPos val="l"/>
        <c:numFmt formatCode="0%" sourceLinked="0"/>
        <c:majorTickMark val="out"/>
        <c:minorTickMark val="none"/>
        <c:tickLblPos val="nextTo"/>
        <c:crossAx val="172210824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92708333333325E-2"/>
          <c:y val="4.4708888888888902E-2"/>
          <c:w val="0.96457187499999997"/>
          <c:h val="0.90887166666666663"/>
        </c:manualLayout>
      </c:layout>
      <c:areaChart>
        <c:grouping val="standard"/>
        <c:varyColors val="0"/>
        <c:ser>
          <c:idx val="3"/>
          <c:order val="2"/>
          <c:tx>
            <c:strRef>
              <c:f>'Measure 4'!$F$2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4'!$F$3:$F$38</c:f>
              <c:numCache>
                <c:formatCode>0.0</c:formatCode>
                <c:ptCount val="36"/>
                <c:pt idx="0">
                  <c:v>195.63200000000001</c:v>
                </c:pt>
                <c:pt idx="1">
                  <c:v>195.63200000000001</c:v>
                </c:pt>
                <c:pt idx="2">
                  <c:v>195.63200000000001</c:v>
                </c:pt>
                <c:pt idx="3">
                  <c:v>195.63200000000001</c:v>
                </c:pt>
                <c:pt idx="4">
                  <c:v>195.63200000000001</c:v>
                </c:pt>
                <c:pt idx="5">
                  <c:v>195.63200000000001</c:v>
                </c:pt>
                <c:pt idx="6">
                  <c:v>195.63200000000001</c:v>
                </c:pt>
                <c:pt idx="7">
                  <c:v>195.63200000000001</c:v>
                </c:pt>
                <c:pt idx="8">
                  <c:v>195.63200000000001</c:v>
                </c:pt>
                <c:pt idx="9">
                  <c:v>195.63200000000001</c:v>
                </c:pt>
                <c:pt idx="10">
                  <c:v>195.63200000000001</c:v>
                </c:pt>
                <c:pt idx="11">
                  <c:v>195.63200000000001</c:v>
                </c:pt>
                <c:pt idx="12">
                  <c:v>195.63200000000001</c:v>
                </c:pt>
                <c:pt idx="13">
                  <c:v>195.63200000000001</c:v>
                </c:pt>
                <c:pt idx="14">
                  <c:v>195.63200000000001</c:v>
                </c:pt>
                <c:pt idx="15">
                  <c:v>195.63200000000001</c:v>
                </c:pt>
                <c:pt idx="16">
                  <c:v>195.63200000000001</c:v>
                </c:pt>
                <c:pt idx="17">
                  <c:v>195.63200000000001</c:v>
                </c:pt>
                <c:pt idx="18">
                  <c:v>195.63200000000001</c:v>
                </c:pt>
                <c:pt idx="19">
                  <c:v>195.63200000000001</c:v>
                </c:pt>
                <c:pt idx="20">
                  <c:v>195.63200000000001</c:v>
                </c:pt>
                <c:pt idx="21">
                  <c:v>195.63200000000001</c:v>
                </c:pt>
                <c:pt idx="22">
                  <c:v>195.63200000000001</c:v>
                </c:pt>
                <c:pt idx="23">
                  <c:v>195.63200000000001</c:v>
                </c:pt>
                <c:pt idx="24">
                  <c:v>195.63200000000001</c:v>
                </c:pt>
                <c:pt idx="25">
                  <c:v>195.63200000000001</c:v>
                </c:pt>
                <c:pt idx="26">
                  <c:v>195.63200000000001</c:v>
                </c:pt>
                <c:pt idx="27">
                  <c:v>195.63200000000001</c:v>
                </c:pt>
                <c:pt idx="28">
                  <c:v>195.63200000000001</c:v>
                </c:pt>
                <c:pt idx="29">
                  <c:v>195.63200000000001</c:v>
                </c:pt>
                <c:pt idx="30">
                  <c:v>195.63200000000001</c:v>
                </c:pt>
                <c:pt idx="31">
                  <c:v>195.63200000000001</c:v>
                </c:pt>
                <c:pt idx="32">
                  <c:v>195.63200000000001</c:v>
                </c:pt>
                <c:pt idx="33">
                  <c:v>195.63200000000001</c:v>
                </c:pt>
                <c:pt idx="34">
                  <c:v>195.63200000000001</c:v>
                </c:pt>
                <c:pt idx="35">
                  <c:v>195.63200000000001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F-4464-823C-B37AD1A6DA37}"/>
            </c:ext>
          </c:extLst>
        </c:ser>
        <c:ser>
          <c:idx val="2"/>
          <c:order val="3"/>
          <c:tx>
            <c:strRef>
              <c:f>'Measure 4'!$E$2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4'!$A$3:$A$38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4'!$E$3:$E$38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F-4464-823C-B37AD1A6D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33704"/>
        <c:axId val="245134096"/>
      </c:areaChart>
      <c:lineChart>
        <c:grouping val="standard"/>
        <c:varyColors val="0"/>
        <c:ser>
          <c:idx val="0"/>
          <c:order val="0"/>
          <c:tx>
            <c:strRef>
              <c:f>'Measure 4'!$B$2</c:f>
              <c:strCache>
                <c:ptCount val="1"/>
                <c:pt idx="0">
                  <c:v>Measure 4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4'!$B$3:$B$39</c:f>
              <c:numCache>
                <c:formatCode>0.0</c:formatCode>
                <c:ptCount val="37"/>
                <c:pt idx="0">
                  <c:v>130</c:v>
                </c:pt>
                <c:pt idx="1">
                  <c:v>110</c:v>
                </c:pt>
                <c:pt idx="2">
                  <c:v>35</c:v>
                </c:pt>
                <c:pt idx="3">
                  <c:v>52.4</c:v>
                </c:pt>
                <c:pt idx="4">
                  <c:v>97</c:v>
                </c:pt>
                <c:pt idx="5">
                  <c:v>28</c:v>
                </c:pt>
                <c:pt idx="6">
                  <c:v>103</c:v>
                </c:pt>
                <c:pt idx="7">
                  <c:v>85.75</c:v>
                </c:pt>
                <c:pt idx="8">
                  <c:v>142</c:v>
                </c:pt>
                <c:pt idx="9">
                  <c:v>190</c:v>
                </c:pt>
                <c:pt idx="10">
                  <c:v>50</c:v>
                </c:pt>
                <c:pt idx="11">
                  <c:v>88.4</c:v>
                </c:pt>
                <c:pt idx="12">
                  <c:v>17.5</c:v>
                </c:pt>
                <c:pt idx="13">
                  <c:v>60.3</c:v>
                </c:pt>
                <c:pt idx="14">
                  <c:v>132.5</c:v>
                </c:pt>
                <c:pt idx="15">
                  <c:v>19</c:v>
                </c:pt>
                <c:pt idx="16">
                  <c:v>65.7</c:v>
                </c:pt>
                <c:pt idx="17">
                  <c:v>21.5</c:v>
                </c:pt>
                <c:pt idx="18">
                  <c:v>82</c:v>
                </c:pt>
                <c:pt idx="19">
                  <c:v>129.30000000000001</c:v>
                </c:pt>
                <c:pt idx="20">
                  <c:v>46.5</c:v>
                </c:pt>
                <c:pt idx="21">
                  <c:v>5.25</c:v>
                </c:pt>
                <c:pt idx="22">
                  <c:v>97.5</c:v>
                </c:pt>
                <c:pt idx="23">
                  <c:v>44</c:v>
                </c:pt>
                <c:pt idx="24">
                  <c:v>112</c:v>
                </c:pt>
                <c:pt idx="25">
                  <c:v>98</c:v>
                </c:pt>
                <c:pt idx="26">
                  <c:v>128</c:v>
                </c:pt>
                <c:pt idx="2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F-4464-823C-B37AD1A6DA37}"/>
            </c:ext>
          </c:extLst>
        </c:ser>
        <c:ser>
          <c:idx val="1"/>
          <c:order val="1"/>
          <c:tx>
            <c:strRef>
              <c:f>'Measure 4'!$D$2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4'!$D$3:$D$38</c:f>
              <c:numCache>
                <c:formatCode>0.0</c:formatCode>
                <c:ptCount val="36"/>
                <c:pt idx="0">
                  <c:v>75.399999999999991</c:v>
                </c:pt>
                <c:pt idx="1">
                  <c:v>75.399999999999991</c:v>
                </c:pt>
                <c:pt idx="2">
                  <c:v>75.399999999999991</c:v>
                </c:pt>
                <c:pt idx="3">
                  <c:v>75.399999999999991</c:v>
                </c:pt>
                <c:pt idx="4">
                  <c:v>75.399999999999991</c:v>
                </c:pt>
                <c:pt idx="5">
                  <c:v>75.399999999999991</c:v>
                </c:pt>
                <c:pt idx="6">
                  <c:v>75.399999999999991</c:v>
                </c:pt>
                <c:pt idx="7">
                  <c:v>75.399999999999991</c:v>
                </c:pt>
                <c:pt idx="8">
                  <c:v>75.399999999999991</c:v>
                </c:pt>
                <c:pt idx="9">
                  <c:v>75.399999999999991</c:v>
                </c:pt>
                <c:pt idx="10">
                  <c:v>75.399999999999991</c:v>
                </c:pt>
                <c:pt idx="11">
                  <c:v>75.399999999999991</c:v>
                </c:pt>
                <c:pt idx="12">
                  <c:v>75.399999999999991</c:v>
                </c:pt>
                <c:pt idx="13">
                  <c:v>75.399999999999991</c:v>
                </c:pt>
                <c:pt idx="14">
                  <c:v>75.399999999999991</c:v>
                </c:pt>
                <c:pt idx="15">
                  <c:v>75.399999999999991</c:v>
                </c:pt>
                <c:pt idx="16">
                  <c:v>75.399999999999991</c:v>
                </c:pt>
                <c:pt idx="17">
                  <c:v>75.399999999999991</c:v>
                </c:pt>
                <c:pt idx="18">
                  <c:v>75.399999999999991</c:v>
                </c:pt>
                <c:pt idx="19">
                  <c:v>75.399999999999991</c:v>
                </c:pt>
                <c:pt idx="20">
                  <c:v>75.399999999999991</c:v>
                </c:pt>
                <c:pt idx="21">
                  <c:v>75.399999999999991</c:v>
                </c:pt>
                <c:pt idx="22">
                  <c:v>75.399999999999991</c:v>
                </c:pt>
                <c:pt idx="23">
                  <c:v>75.399999999999991</c:v>
                </c:pt>
                <c:pt idx="24">
                  <c:v>75.399999999999991</c:v>
                </c:pt>
                <c:pt idx="25">
                  <c:v>75.399999999999991</c:v>
                </c:pt>
                <c:pt idx="26">
                  <c:v>75.399999999999991</c:v>
                </c:pt>
                <c:pt idx="27">
                  <c:v>75.399999999999991</c:v>
                </c:pt>
                <c:pt idx="28">
                  <c:v>75.399999999999991</c:v>
                </c:pt>
                <c:pt idx="29">
                  <c:v>75.399999999999991</c:v>
                </c:pt>
                <c:pt idx="30">
                  <c:v>75.399999999999991</c:v>
                </c:pt>
                <c:pt idx="31">
                  <c:v>75.399999999999991</c:v>
                </c:pt>
                <c:pt idx="32">
                  <c:v>75.399999999999991</c:v>
                </c:pt>
                <c:pt idx="33">
                  <c:v>75.399999999999991</c:v>
                </c:pt>
                <c:pt idx="34">
                  <c:v>75.399999999999991</c:v>
                </c:pt>
                <c:pt idx="35">
                  <c:v>75.399999999999991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F-4464-823C-B37AD1A6DA37}"/>
            </c:ext>
          </c:extLst>
        </c:ser>
        <c:ser>
          <c:idx val="4"/>
          <c:order val="4"/>
          <c:tx>
            <c:strRef>
              <c:f>'Measure 4'!$H$2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4'!$A$3:$A$39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4'!$H$3:$H$38</c:f>
              <c:numCache>
                <c:formatCode>0.0</c:formatCode>
                <c:ptCount val="36"/>
                <c:pt idx="23">
                  <c:v>50</c:v>
                </c:pt>
                <c:pt idx="29">
                  <c:v>30</c:v>
                </c:pt>
                <c:pt idx="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F-4464-823C-B37AD1A6D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33704"/>
        <c:axId val="245134096"/>
      </c:lineChart>
      <c:dateAx>
        <c:axId val="24513370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45134096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245134096"/>
        <c:scaling>
          <c:orientation val="minMax"/>
          <c:max val="200"/>
        </c:scaling>
        <c:delete val="1"/>
        <c:axPos val="l"/>
        <c:numFmt formatCode="#,##0" sourceLinked="0"/>
        <c:majorTickMark val="out"/>
        <c:minorTickMark val="none"/>
        <c:tickLblPos val="nextTo"/>
        <c:crossAx val="245133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1517748670035E-3"/>
          <c:y val="5.1025940780945059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1'!$F$2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1'!$F$3:$F$38</c:f>
              <c:numCache>
                <c:formatCode>0.0%</c:formatCode>
                <c:ptCount val="36"/>
                <c:pt idx="0">
                  <c:v>6.8767999999999996E-2</c:v>
                </c:pt>
                <c:pt idx="1">
                  <c:v>6.8767999999999996E-2</c:v>
                </c:pt>
                <c:pt idx="2">
                  <c:v>6.8767999999999996E-2</c:v>
                </c:pt>
                <c:pt idx="3">
                  <c:v>6.8767999999999996E-2</c:v>
                </c:pt>
                <c:pt idx="4">
                  <c:v>6.8767999999999996E-2</c:v>
                </c:pt>
                <c:pt idx="5">
                  <c:v>6.8767999999999996E-2</c:v>
                </c:pt>
                <c:pt idx="6">
                  <c:v>6.8767999999999996E-2</c:v>
                </c:pt>
                <c:pt idx="7">
                  <c:v>6.8767999999999996E-2</c:v>
                </c:pt>
                <c:pt idx="8">
                  <c:v>6.8767999999999996E-2</c:v>
                </c:pt>
                <c:pt idx="9">
                  <c:v>6.8767999999999996E-2</c:v>
                </c:pt>
                <c:pt idx="10">
                  <c:v>6.3902666666666663E-2</c:v>
                </c:pt>
                <c:pt idx="11">
                  <c:v>6.3902666666666663E-2</c:v>
                </c:pt>
                <c:pt idx="12">
                  <c:v>6.3902666666666663E-2</c:v>
                </c:pt>
                <c:pt idx="13">
                  <c:v>6.3902666666666663E-2</c:v>
                </c:pt>
                <c:pt idx="14">
                  <c:v>6.3902666666666663E-2</c:v>
                </c:pt>
                <c:pt idx="15">
                  <c:v>6.3902666666666663E-2</c:v>
                </c:pt>
                <c:pt idx="16">
                  <c:v>6.3902666666666663E-2</c:v>
                </c:pt>
                <c:pt idx="17">
                  <c:v>6.3902666666666663E-2</c:v>
                </c:pt>
                <c:pt idx="18">
                  <c:v>6.3902666666666663E-2</c:v>
                </c:pt>
                <c:pt idx="19">
                  <c:v>6.3902666666666663E-2</c:v>
                </c:pt>
                <c:pt idx="20">
                  <c:v>8.0978666666666671E-2</c:v>
                </c:pt>
                <c:pt idx="21">
                  <c:v>8.0978666666666671E-2</c:v>
                </c:pt>
                <c:pt idx="22">
                  <c:v>8.0978666666666671E-2</c:v>
                </c:pt>
                <c:pt idx="23">
                  <c:v>8.0978666666666671E-2</c:v>
                </c:pt>
                <c:pt idx="24">
                  <c:v>8.0978666666666671E-2</c:v>
                </c:pt>
                <c:pt idx="25">
                  <c:v>8.0978666666666671E-2</c:v>
                </c:pt>
                <c:pt idx="26">
                  <c:v>8.0978666666666671E-2</c:v>
                </c:pt>
                <c:pt idx="27">
                  <c:v>8.0978666666666671E-2</c:v>
                </c:pt>
                <c:pt idx="28">
                  <c:v>8.0978666666666671E-2</c:v>
                </c:pt>
                <c:pt idx="29">
                  <c:v>8.0978666666666671E-2</c:v>
                </c:pt>
                <c:pt idx="30">
                  <c:v>8.0978666666666671E-2</c:v>
                </c:pt>
                <c:pt idx="31">
                  <c:v>8.0978666666666671E-2</c:v>
                </c:pt>
                <c:pt idx="32">
                  <c:v>8.0978666666666671E-2</c:v>
                </c:pt>
                <c:pt idx="33">
                  <c:v>8.0978666666666671E-2</c:v>
                </c:pt>
                <c:pt idx="34">
                  <c:v>8.0978666666666671E-2</c:v>
                </c:pt>
                <c:pt idx="35">
                  <c:v>8.0978666666666671E-2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F-4B21-A6E1-6CEA98CFD129}"/>
            </c:ext>
          </c:extLst>
        </c:ser>
        <c:ser>
          <c:idx val="2"/>
          <c:order val="3"/>
          <c:tx>
            <c:strRef>
              <c:f>'Measure 1'!$E$2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1'!$A$3:$A$38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1'!$E$3:$E$38</c:f>
              <c:numCache>
                <c:formatCode>0.0%</c:formatCode>
                <c:ptCount val="36"/>
                <c:pt idx="0">
                  <c:v>4.3231999999999993E-2</c:v>
                </c:pt>
                <c:pt idx="1">
                  <c:v>4.3231999999999993E-2</c:v>
                </c:pt>
                <c:pt idx="2">
                  <c:v>4.3231999999999993E-2</c:v>
                </c:pt>
                <c:pt idx="3">
                  <c:v>4.3231999999999993E-2</c:v>
                </c:pt>
                <c:pt idx="4">
                  <c:v>4.3231999999999993E-2</c:v>
                </c:pt>
                <c:pt idx="5">
                  <c:v>4.3231999999999993E-2</c:v>
                </c:pt>
                <c:pt idx="6">
                  <c:v>4.3231999999999993E-2</c:v>
                </c:pt>
                <c:pt idx="7">
                  <c:v>4.3231999999999993E-2</c:v>
                </c:pt>
                <c:pt idx="8">
                  <c:v>4.3231999999999993E-2</c:v>
                </c:pt>
                <c:pt idx="9">
                  <c:v>4.3231999999999993E-2</c:v>
                </c:pt>
                <c:pt idx="10">
                  <c:v>3.9430666666666669E-2</c:v>
                </c:pt>
                <c:pt idx="11">
                  <c:v>3.9430666666666669E-2</c:v>
                </c:pt>
                <c:pt idx="12">
                  <c:v>3.9430666666666669E-2</c:v>
                </c:pt>
                <c:pt idx="13">
                  <c:v>3.9430666666666669E-2</c:v>
                </c:pt>
                <c:pt idx="14">
                  <c:v>3.9430666666666669E-2</c:v>
                </c:pt>
                <c:pt idx="15">
                  <c:v>3.9430666666666669E-2</c:v>
                </c:pt>
                <c:pt idx="16">
                  <c:v>3.9430666666666669E-2</c:v>
                </c:pt>
                <c:pt idx="17">
                  <c:v>3.9430666666666669E-2</c:v>
                </c:pt>
                <c:pt idx="18">
                  <c:v>3.9430666666666669E-2</c:v>
                </c:pt>
                <c:pt idx="19">
                  <c:v>3.9430666666666669E-2</c:v>
                </c:pt>
                <c:pt idx="20">
                  <c:v>3.7354666666666661E-2</c:v>
                </c:pt>
                <c:pt idx="21">
                  <c:v>3.7354666666666661E-2</c:v>
                </c:pt>
                <c:pt idx="22">
                  <c:v>3.7354666666666661E-2</c:v>
                </c:pt>
                <c:pt idx="23">
                  <c:v>3.7354666666666661E-2</c:v>
                </c:pt>
                <c:pt idx="24">
                  <c:v>3.7354666666666661E-2</c:v>
                </c:pt>
                <c:pt idx="25">
                  <c:v>3.7354666666666661E-2</c:v>
                </c:pt>
                <c:pt idx="26">
                  <c:v>3.7354666666666661E-2</c:v>
                </c:pt>
                <c:pt idx="27">
                  <c:v>3.7354666666666661E-2</c:v>
                </c:pt>
                <c:pt idx="28">
                  <c:v>3.7354666666666661E-2</c:v>
                </c:pt>
                <c:pt idx="29">
                  <c:v>3.7354666666666661E-2</c:v>
                </c:pt>
                <c:pt idx="30">
                  <c:v>3.7354666666666661E-2</c:v>
                </c:pt>
                <c:pt idx="31">
                  <c:v>3.7354666666666661E-2</c:v>
                </c:pt>
                <c:pt idx="32">
                  <c:v>3.7354666666666661E-2</c:v>
                </c:pt>
                <c:pt idx="33">
                  <c:v>3.7354666666666661E-2</c:v>
                </c:pt>
                <c:pt idx="34">
                  <c:v>3.7354666666666661E-2</c:v>
                </c:pt>
                <c:pt idx="35">
                  <c:v>3.7354666666666661E-2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F-4B21-A6E1-6CEA98CFD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0824"/>
        <c:axId val="172216312"/>
      </c:areaChart>
      <c:lineChart>
        <c:grouping val="standard"/>
        <c:varyColors val="0"/>
        <c:ser>
          <c:idx val="0"/>
          <c:order val="0"/>
          <c:tx>
            <c:strRef>
              <c:f>'Measure 1'!$B$2</c:f>
              <c:strCache>
                <c:ptCount val="1"/>
                <c:pt idx="0">
                  <c:v>Measure 1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1'!$B$3:$B$39</c:f>
              <c:numCache>
                <c:formatCode>0.0%</c:formatCode>
                <c:ptCount val="37"/>
                <c:pt idx="0">
                  <c:v>4.7E-2</c:v>
                </c:pt>
                <c:pt idx="1">
                  <c:v>6.3E-2</c:v>
                </c:pt>
                <c:pt idx="2">
                  <c:v>5.8999999999999997E-2</c:v>
                </c:pt>
                <c:pt idx="3">
                  <c:v>5.6000000000000001E-2</c:v>
                </c:pt>
                <c:pt idx="4">
                  <c:v>5.6000000000000001E-2</c:v>
                </c:pt>
                <c:pt idx="5">
                  <c:v>5.5E-2</c:v>
                </c:pt>
                <c:pt idx="6">
                  <c:v>5.3999999999999999E-2</c:v>
                </c:pt>
                <c:pt idx="7">
                  <c:v>5.7000000000000002E-2</c:v>
                </c:pt>
                <c:pt idx="8">
                  <c:v>5.8999999999999997E-2</c:v>
                </c:pt>
                <c:pt idx="9">
                  <c:v>5.3999999999999999E-2</c:v>
                </c:pt>
                <c:pt idx="10">
                  <c:v>0.05</c:v>
                </c:pt>
                <c:pt idx="11">
                  <c:v>5.3999999999999999E-2</c:v>
                </c:pt>
                <c:pt idx="12">
                  <c:v>4.5999999999999999E-2</c:v>
                </c:pt>
                <c:pt idx="13">
                  <c:v>5.2999999999999999E-2</c:v>
                </c:pt>
                <c:pt idx="14">
                  <c:v>5.2999999999999999E-2</c:v>
                </c:pt>
                <c:pt idx="15">
                  <c:v>5.0999999999999997E-2</c:v>
                </c:pt>
                <c:pt idx="16">
                  <c:v>5.2999999999999999E-2</c:v>
                </c:pt>
                <c:pt idx="17">
                  <c:v>5.1999999999999998E-2</c:v>
                </c:pt>
                <c:pt idx="18">
                  <c:v>0.05</c:v>
                </c:pt>
                <c:pt idx="19">
                  <c:v>6.5000000000000002E-2</c:v>
                </c:pt>
                <c:pt idx="20">
                  <c:v>5.8999999999999997E-2</c:v>
                </c:pt>
                <c:pt idx="21">
                  <c:v>6.2E-2</c:v>
                </c:pt>
                <c:pt idx="22">
                  <c:v>6.0999999999999999E-2</c:v>
                </c:pt>
                <c:pt idx="23">
                  <c:v>4.5999999999999999E-2</c:v>
                </c:pt>
                <c:pt idx="24">
                  <c:v>6.2E-2</c:v>
                </c:pt>
                <c:pt idx="25">
                  <c:v>5.6000000000000001E-2</c:v>
                </c:pt>
                <c:pt idx="26">
                  <c:v>6.0999999999999999E-2</c:v>
                </c:pt>
                <c:pt idx="27">
                  <c:v>6.2E-2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DF-4B21-A6E1-6CEA98CFD129}"/>
            </c:ext>
          </c:extLst>
        </c:ser>
        <c:ser>
          <c:idx val="1"/>
          <c:order val="1"/>
          <c:tx>
            <c:strRef>
              <c:f>'Measure 1'!$D$2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1'!$D$3:$D$38</c:f>
              <c:numCache>
                <c:formatCode>0.0%</c:formatCode>
                <c:ptCount val="36"/>
                <c:pt idx="0">
                  <c:v>5.5999999999999994E-2</c:v>
                </c:pt>
                <c:pt idx="1">
                  <c:v>5.5999999999999994E-2</c:v>
                </c:pt>
                <c:pt idx="2">
                  <c:v>5.5999999999999994E-2</c:v>
                </c:pt>
                <c:pt idx="3">
                  <c:v>5.5999999999999994E-2</c:v>
                </c:pt>
                <c:pt idx="4">
                  <c:v>5.5999999999999994E-2</c:v>
                </c:pt>
                <c:pt idx="5">
                  <c:v>5.5999999999999994E-2</c:v>
                </c:pt>
                <c:pt idx="6">
                  <c:v>5.5999999999999994E-2</c:v>
                </c:pt>
                <c:pt idx="7">
                  <c:v>5.5999999999999994E-2</c:v>
                </c:pt>
                <c:pt idx="8">
                  <c:v>5.5999999999999994E-2</c:v>
                </c:pt>
                <c:pt idx="9">
                  <c:v>5.1666666666666666E-2</c:v>
                </c:pt>
                <c:pt idx="10">
                  <c:v>5.1666666666666666E-2</c:v>
                </c:pt>
                <c:pt idx="11">
                  <c:v>5.1666666666666666E-2</c:v>
                </c:pt>
                <c:pt idx="12">
                  <c:v>5.1666666666666666E-2</c:v>
                </c:pt>
                <c:pt idx="13">
                  <c:v>5.1666666666666666E-2</c:v>
                </c:pt>
                <c:pt idx="14">
                  <c:v>5.1666666666666666E-2</c:v>
                </c:pt>
                <c:pt idx="15">
                  <c:v>5.1666666666666666E-2</c:v>
                </c:pt>
                <c:pt idx="16">
                  <c:v>5.1666666666666666E-2</c:v>
                </c:pt>
                <c:pt idx="17">
                  <c:v>5.1666666666666666E-2</c:v>
                </c:pt>
                <c:pt idx="18">
                  <c:v>5.1666666666666666E-2</c:v>
                </c:pt>
                <c:pt idx="19">
                  <c:v>5.9166666666666666E-2</c:v>
                </c:pt>
                <c:pt idx="20">
                  <c:v>5.9166666666666666E-2</c:v>
                </c:pt>
                <c:pt idx="21">
                  <c:v>5.9166666666666666E-2</c:v>
                </c:pt>
                <c:pt idx="22">
                  <c:v>5.9166666666666666E-2</c:v>
                </c:pt>
                <c:pt idx="23">
                  <c:v>5.9166666666666666E-2</c:v>
                </c:pt>
                <c:pt idx="24">
                  <c:v>5.9166666666666666E-2</c:v>
                </c:pt>
                <c:pt idx="25">
                  <c:v>5.9166666666666666E-2</c:v>
                </c:pt>
                <c:pt idx="26">
                  <c:v>5.9166666666666666E-2</c:v>
                </c:pt>
                <c:pt idx="27">
                  <c:v>5.9166666666666666E-2</c:v>
                </c:pt>
                <c:pt idx="28">
                  <c:v>5.9166666666666666E-2</c:v>
                </c:pt>
                <c:pt idx="29">
                  <c:v>5.9166666666666666E-2</c:v>
                </c:pt>
                <c:pt idx="30">
                  <c:v>5.9166666666666666E-2</c:v>
                </c:pt>
                <c:pt idx="31">
                  <c:v>5.9166666666666666E-2</c:v>
                </c:pt>
                <c:pt idx="32">
                  <c:v>5.9166666666666666E-2</c:v>
                </c:pt>
                <c:pt idx="33">
                  <c:v>5.9166666666666666E-2</c:v>
                </c:pt>
                <c:pt idx="34">
                  <c:v>5.9166666666666666E-2</c:v>
                </c:pt>
                <c:pt idx="35">
                  <c:v>5.9166666666666666E-2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F-4B21-A6E1-6CEA98CFD129}"/>
            </c:ext>
          </c:extLst>
        </c:ser>
        <c:ser>
          <c:idx val="4"/>
          <c:order val="4"/>
          <c:tx>
            <c:strRef>
              <c:f>'Measure 1'!$H$2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1'!$A$3:$A$39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1'!$H$3:$H$38</c:f>
              <c:numCache>
                <c:formatCode>0.0%</c:formatCode>
                <c:ptCount val="36"/>
                <c:pt idx="23">
                  <c:v>0.05</c:v>
                </c:pt>
                <c:pt idx="29">
                  <c:v>4.4999999999999998E-2</c:v>
                </c:pt>
                <c:pt idx="3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DF-4B21-A6E1-6CEA98CFD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0824"/>
        <c:axId val="172216312"/>
      </c:lineChart>
      <c:dateAx>
        <c:axId val="1722108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631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6312"/>
        <c:scaling>
          <c:orientation val="minMax"/>
          <c:max val="8.0000000000000016E-2"/>
          <c:min val="3.0000000000000006E-2"/>
        </c:scaling>
        <c:delete val="1"/>
        <c:axPos val="l"/>
        <c:numFmt formatCode="0%" sourceLinked="0"/>
        <c:majorTickMark val="out"/>
        <c:minorTickMark val="none"/>
        <c:tickLblPos val="nextTo"/>
        <c:crossAx val="172210824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3-4CC1-A78B-E8206F948301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3-4CC1-A78B-E8206F948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53-4CC1-A78B-E8206F948301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53-4CC1-A78B-E8206F948301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53-4CC1-A78B-E8206F948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E-4276-A32D-D5FD495C26EA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BE-4276-A32D-D5FD495C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E-4276-A32D-D5FD495C26EA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E-4276-A32D-D5FD495C26EA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BE-4276-A32D-D5FD495C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0627889523288256E-2"/>
          <c:y val="1.3987621128454419E-2"/>
          <c:w val="0.98527977841632353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2'!$F$2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2'!$F$3:$F$38</c:f>
              <c:numCache>
                <c:formatCode>0.0%</c:formatCode>
                <c:ptCount val="36"/>
                <c:pt idx="0">
                  <c:v>0.90583866666666668</c:v>
                </c:pt>
                <c:pt idx="1">
                  <c:v>0.90583866666666668</c:v>
                </c:pt>
                <c:pt idx="2">
                  <c:v>0.90583866666666668</c:v>
                </c:pt>
                <c:pt idx="3">
                  <c:v>0.90583866666666668</c:v>
                </c:pt>
                <c:pt idx="4">
                  <c:v>0.90583866666666668</c:v>
                </c:pt>
                <c:pt idx="5">
                  <c:v>0.90583866666666668</c:v>
                </c:pt>
                <c:pt idx="6">
                  <c:v>0.90583866666666668</c:v>
                </c:pt>
                <c:pt idx="7">
                  <c:v>0.90583866666666668</c:v>
                </c:pt>
                <c:pt idx="8">
                  <c:v>0.90583866666666668</c:v>
                </c:pt>
                <c:pt idx="9">
                  <c:v>0.90583866666666668</c:v>
                </c:pt>
                <c:pt idx="10">
                  <c:v>0.90583866666666668</c:v>
                </c:pt>
                <c:pt idx="11">
                  <c:v>0.90583866666666668</c:v>
                </c:pt>
                <c:pt idx="12">
                  <c:v>0.90583866666666668</c:v>
                </c:pt>
                <c:pt idx="13">
                  <c:v>0.90583866666666668</c:v>
                </c:pt>
                <c:pt idx="14">
                  <c:v>0.90583866666666668</c:v>
                </c:pt>
                <c:pt idx="15">
                  <c:v>0.90583866666666668</c:v>
                </c:pt>
                <c:pt idx="16">
                  <c:v>0.90583866666666668</c:v>
                </c:pt>
                <c:pt idx="17">
                  <c:v>0.90583866666666668</c:v>
                </c:pt>
                <c:pt idx="18">
                  <c:v>0.90583866666666668</c:v>
                </c:pt>
                <c:pt idx="19">
                  <c:v>0.90583866666666668</c:v>
                </c:pt>
                <c:pt idx="20">
                  <c:v>0.90583866666666668</c:v>
                </c:pt>
                <c:pt idx="21">
                  <c:v>0.90583866666666668</c:v>
                </c:pt>
                <c:pt idx="22">
                  <c:v>0.90583866666666668</c:v>
                </c:pt>
                <c:pt idx="23">
                  <c:v>0.91425233333333322</c:v>
                </c:pt>
                <c:pt idx="24">
                  <c:v>0.91425233333333322</c:v>
                </c:pt>
                <c:pt idx="25">
                  <c:v>0.91425233333333322</c:v>
                </c:pt>
                <c:pt idx="26">
                  <c:v>0.91425233333333322</c:v>
                </c:pt>
                <c:pt idx="27">
                  <c:v>0.91425233333333322</c:v>
                </c:pt>
                <c:pt idx="28">
                  <c:v>0.91425233333333322</c:v>
                </c:pt>
                <c:pt idx="29">
                  <c:v>0.91425233333333322</c:v>
                </c:pt>
                <c:pt idx="30">
                  <c:v>0.91425233333333322</c:v>
                </c:pt>
                <c:pt idx="31">
                  <c:v>0.91425233333333322</c:v>
                </c:pt>
                <c:pt idx="32">
                  <c:v>0.91425233333333322</c:v>
                </c:pt>
                <c:pt idx="33">
                  <c:v>0.91425233333333322</c:v>
                </c:pt>
                <c:pt idx="34">
                  <c:v>0.91425233333333322</c:v>
                </c:pt>
                <c:pt idx="35">
                  <c:v>0.91425233333333322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8-4E9A-8EA0-B701631A4734}"/>
            </c:ext>
          </c:extLst>
        </c:ser>
        <c:ser>
          <c:idx val="2"/>
          <c:order val="3"/>
          <c:tx>
            <c:strRef>
              <c:f>'Measure 2'!$E$2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2'!$A$3:$A$38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2'!$E$3:$E$38</c:f>
              <c:numCache>
                <c:formatCode>0.0%</c:formatCode>
                <c:ptCount val="36"/>
                <c:pt idx="0">
                  <c:v>0.88349466666666676</c:v>
                </c:pt>
                <c:pt idx="1">
                  <c:v>0.88349466666666676</c:v>
                </c:pt>
                <c:pt idx="2">
                  <c:v>0.88349466666666676</c:v>
                </c:pt>
                <c:pt idx="3">
                  <c:v>0.88349466666666676</c:v>
                </c:pt>
                <c:pt idx="4">
                  <c:v>0.88349466666666676</c:v>
                </c:pt>
                <c:pt idx="5">
                  <c:v>0.88349466666666676</c:v>
                </c:pt>
                <c:pt idx="6">
                  <c:v>0.88349466666666676</c:v>
                </c:pt>
                <c:pt idx="7">
                  <c:v>0.88349466666666676</c:v>
                </c:pt>
                <c:pt idx="8">
                  <c:v>0.88349466666666676</c:v>
                </c:pt>
                <c:pt idx="9">
                  <c:v>0.88349466666666676</c:v>
                </c:pt>
                <c:pt idx="10">
                  <c:v>0.88349466666666676</c:v>
                </c:pt>
                <c:pt idx="11">
                  <c:v>0.88349466666666676</c:v>
                </c:pt>
                <c:pt idx="12">
                  <c:v>0.88349466666666676</c:v>
                </c:pt>
                <c:pt idx="13">
                  <c:v>0.88349466666666676</c:v>
                </c:pt>
                <c:pt idx="14">
                  <c:v>0.88349466666666676</c:v>
                </c:pt>
                <c:pt idx="15">
                  <c:v>0.88349466666666676</c:v>
                </c:pt>
                <c:pt idx="16">
                  <c:v>0.88349466666666676</c:v>
                </c:pt>
                <c:pt idx="17">
                  <c:v>0.88349466666666676</c:v>
                </c:pt>
                <c:pt idx="18">
                  <c:v>0.88349466666666676</c:v>
                </c:pt>
                <c:pt idx="19">
                  <c:v>0.88349466666666676</c:v>
                </c:pt>
                <c:pt idx="20">
                  <c:v>0.88349466666666676</c:v>
                </c:pt>
                <c:pt idx="21">
                  <c:v>0.88349466666666676</c:v>
                </c:pt>
                <c:pt idx="22">
                  <c:v>0.88349466666666676</c:v>
                </c:pt>
                <c:pt idx="23">
                  <c:v>0.90281433333333339</c:v>
                </c:pt>
                <c:pt idx="24">
                  <c:v>0.90281433333333339</c:v>
                </c:pt>
                <c:pt idx="25">
                  <c:v>0.90281433333333339</c:v>
                </c:pt>
                <c:pt idx="26">
                  <c:v>0.90281433333333339</c:v>
                </c:pt>
                <c:pt idx="27">
                  <c:v>0.90281433333333339</c:v>
                </c:pt>
                <c:pt idx="28">
                  <c:v>0.90281433333333339</c:v>
                </c:pt>
                <c:pt idx="29">
                  <c:v>0.90281433333333339</c:v>
                </c:pt>
                <c:pt idx="30">
                  <c:v>0.90281433333333339</c:v>
                </c:pt>
                <c:pt idx="31">
                  <c:v>0.90281433333333339</c:v>
                </c:pt>
                <c:pt idx="32">
                  <c:v>0.90281433333333339</c:v>
                </c:pt>
                <c:pt idx="33">
                  <c:v>0.90281433333333339</c:v>
                </c:pt>
                <c:pt idx="34">
                  <c:v>0.90281433333333339</c:v>
                </c:pt>
                <c:pt idx="35">
                  <c:v>0.90281433333333339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8-4E9A-8EA0-B701631A4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568"/>
        <c:axId val="172215528"/>
      </c:areaChart>
      <c:lineChart>
        <c:grouping val="standard"/>
        <c:varyColors val="0"/>
        <c:ser>
          <c:idx val="0"/>
          <c:order val="0"/>
          <c:tx>
            <c:strRef>
              <c:f>'Measure 2'!$B$2</c:f>
              <c:strCache>
                <c:ptCount val="1"/>
                <c:pt idx="0">
                  <c:v>Measure 2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2'!$B$3:$B$39</c:f>
              <c:numCache>
                <c:formatCode>0.0%</c:formatCode>
                <c:ptCount val="37"/>
                <c:pt idx="0">
                  <c:v>0.89800000000000002</c:v>
                </c:pt>
                <c:pt idx="1">
                  <c:v>0.89100000000000001</c:v>
                </c:pt>
                <c:pt idx="2">
                  <c:v>0.89300000000000002</c:v>
                </c:pt>
                <c:pt idx="3">
                  <c:v>0.89500000000000002</c:v>
                </c:pt>
                <c:pt idx="4">
                  <c:v>0.89200000000000002</c:v>
                </c:pt>
                <c:pt idx="5">
                  <c:v>0.89900000000000002</c:v>
                </c:pt>
                <c:pt idx="6">
                  <c:v>0.89600000000000002</c:v>
                </c:pt>
                <c:pt idx="7">
                  <c:v>0.89700000000000002</c:v>
                </c:pt>
                <c:pt idx="8">
                  <c:v>0.89700000000000002</c:v>
                </c:pt>
                <c:pt idx="9">
                  <c:v>0.89400000000000002</c:v>
                </c:pt>
                <c:pt idx="10">
                  <c:v>0.89300000000000002</c:v>
                </c:pt>
                <c:pt idx="11">
                  <c:v>0.89500000000000002</c:v>
                </c:pt>
                <c:pt idx="12">
                  <c:v>0.89300000000000002</c:v>
                </c:pt>
                <c:pt idx="13">
                  <c:v>0.89200000000000002</c:v>
                </c:pt>
                <c:pt idx="14">
                  <c:v>0.89300000000000002</c:v>
                </c:pt>
                <c:pt idx="15">
                  <c:v>0.89700000000000002</c:v>
                </c:pt>
                <c:pt idx="16">
                  <c:v>0.89300000000000002</c:v>
                </c:pt>
                <c:pt idx="17">
                  <c:v>0.89500000000000002</c:v>
                </c:pt>
                <c:pt idx="18">
                  <c:v>0.89400000000000002</c:v>
                </c:pt>
                <c:pt idx="19">
                  <c:v>0.89900000000000002</c:v>
                </c:pt>
                <c:pt idx="20">
                  <c:v>0.90100000000000002</c:v>
                </c:pt>
                <c:pt idx="21">
                  <c:v>0.89400000000000002</c:v>
                </c:pt>
                <c:pt idx="22">
                  <c:v>0.89800000000000002</c:v>
                </c:pt>
                <c:pt idx="23">
                  <c:v>0.90959999999999996</c:v>
                </c:pt>
                <c:pt idx="24">
                  <c:v>0.91059999999999997</c:v>
                </c:pt>
                <c:pt idx="25">
                  <c:v>0.90800000000000003</c:v>
                </c:pt>
                <c:pt idx="26">
                  <c:v>0.91200000000000003</c:v>
                </c:pt>
                <c:pt idx="27">
                  <c:v>0.91300000000000003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78-4E9A-8EA0-B701631A4734}"/>
            </c:ext>
          </c:extLst>
        </c:ser>
        <c:ser>
          <c:idx val="1"/>
          <c:order val="1"/>
          <c:tx>
            <c:strRef>
              <c:f>'Measure 2'!$D$2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2'!$D$3:$D$38</c:f>
              <c:numCache>
                <c:formatCode>0.0%</c:formatCode>
                <c:ptCount val="36"/>
                <c:pt idx="0">
                  <c:v>0.89466666666666672</c:v>
                </c:pt>
                <c:pt idx="1">
                  <c:v>0.89466666666666672</c:v>
                </c:pt>
                <c:pt idx="2">
                  <c:v>0.89466666666666672</c:v>
                </c:pt>
                <c:pt idx="3">
                  <c:v>0.89466666666666672</c:v>
                </c:pt>
                <c:pt idx="4">
                  <c:v>0.89466666666666672</c:v>
                </c:pt>
                <c:pt idx="5">
                  <c:v>0.89466666666666672</c:v>
                </c:pt>
                <c:pt idx="6">
                  <c:v>0.89466666666666672</c:v>
                </c:pt>
                <c:pt idx="7">
                  <c:v>0.89466666666666672</c:v>
                </c:pt>
                <c:pt idx="8">
                  <c:v>0.89466666666666672</c:v>
                </c:pt>
                <c:pt idx="9">
                  <c:v>0.89466666666666672</c:v>
                </c:pt>
                <c:pt idx="10">
                  <c:v>0.89466666666666672</c:v>
                </c:pt>
                <c:pt idx="11">
                  <c:v>0.89466666666666672</c:v>
                </c:pt>
                <c:pt idx="12">
                  <c:v>0.89466666666666672</c:v>
                </c:pt>
                <c:pt idx="13">
                  <c:v>0.89466666666666672</c:v>
                </c:pt>
                <c:pt idx="14">
                  <c:v>0.89466666666666672</c:v>
                </c:pt>
                <c:pt idx="15">
                  <c:v>0.89466666666666672</c:v>
                </c:pt>
                <c:pt idx="16">
                  <c:v>0.89466666666666672</c:v>
                </c:pt>
                <c:pt idx="17">
                  <c:v>0.89466666666666672</c:v>
                </c:pt>
                <c:pt idx="18">
                  <c:v>0.89466666666666672</c:v>
                </c:pt>
                <c:pt idx="19">
                  <c:v>0.89466666666666672</c:v>
                </c:pt>
                <c:pt idx="20">
                  <c:v>0.89466666666666672</c:v>
                </c:pt>
                <c:pt idx="21">
                  <c:v>0.89466666666666672</c:v>
                </c:pt>
                <c:pt idx="22">
                  <c:v>0.9085333333333333</c:v>
                </c:pt>
                <c:pt idx="23">
                  <c:v>0.9085333333333333</c:v>
                </c:pt>
                <c:pt idx="24">
                  <c:v>0.9085333333333333</c:v>
                </c:pt>
                <c:pt idx="25">
                  <c:v>0.9085333333333333</c:v>
                </c:pt>
                <c:pt idx="26">
                  <c:v>0.9085333333333333</c:v>
                </c:pt>
                <c:pt idx="27">
                  <c:v>0.9085333333333333</c:v>
                </c:pt>
                <c:pt idx="28">
                  <c:v>0.9085333333333333</c:v>
                </c:pt>
                <c:pt idx="29">
                  <c:v>0.9085333333333333</c:v>
                </c:pt>
                <c:pt idx="30">
                  <c:v>0.9085333333333333</c:v>
                </c:pt>
                <c:pt idx="31">
                  <c:v>0.9085333333333333</c:v>
                </c:pt>
                <c:pt idx="32">
                  <c:v>0.9085333333333333</c:v>
                </c:pt>
                <c:pt idx="33">
                  <c:v>0.9085333333333333</c:v>
                </c:pt>
                <c:pt idx="34">
                  <c:v>0.9085333333333333</c:v>
                </c:pt>
                <c:pt idx="35">
                  <c:v>0.9085333333333333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78-4E9A-8EA0-B701631A4734}"/>
            </c:ext>
          </c:extLst>
        </c:ser>
        <c:ser>
          <c:idx val="4"/>
          <c:order val="4"/>
          <c:tx>
            <c:strRef>
              <c:f>'Measure 2'!$H$2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2'!$A$3:$A$39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2'!$H$3:$H$38</c:f>
              <c:numCache>
                <c:formatCode>0.0%</c:formatCode>
                <c:ptCount val="36"/>
                <c:pt idx="23">
                  <c:v>0.9</c:v>
                </c:pt>
                <c:pt idx="29">
                  <c:v>0.95</c:v>
                </c:pt>
                <c:pt idx="35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78-4E9A-8EA0-B701631A4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568"/>
        <c:axId val="172215528"/>
      </c:lineChart>
      <c:dateAx>
        <c:axId val="1722135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5528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5528"/>
        <c:scaling>
          <c:orientation val="minMax"/>
          <c:max val="0.93"/>
          <c:min val="0.89"/>
        </c:scaling>
        <c:delete val="1"/>
        <c:axPos val="l"/>
        <c:numFmt formatCode="0%" sourceLinked="0"/>
        <c:majorTickMark val="out"/>
        <c:minorTickMark val="none"/>
        <c:tickLblPos val="nextTo"/>
        <c:crossAx val="172213568"/>
        <c:crosses val="autoZero"/>
        <c:crossBetween val="between"/>
        <c:minorUnit val="1.0000000000000002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8774199433596E-3"/>
          <c:y val="9.5451076032744622E-3"/>
          <c:w val="0.98738615019094178"/>
          <c:h val="0.97394658209799978"/>
        </c:manualLayout>
      </c:layout>
      <c:areaChart>
        <c:grouping val="standard"/>
        <c:varyColors val="0"/>
        <c:ser>
          <c:idx val="3"/>
          <c:order val="2"/>
          <c:tx>
            <c:strRef>
              <c:f>'Measure 3'!$F$2</c:f>
              <c:strCache>
                <c:ptCount val="1"/>
                <c:pt idx="0">
                  <c:v>Upper Natural Process Limit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3'!$F$3:$F$38</c:f>
              <c:numCache>
                <c:formatCode>0.0%</c:formatCode>
                <c:ptCount val="36"/>
                <c:pt idx="0">
                  <c:v>8.1534082425547327E-2</c:v>
                </c:pt>
                <c:pt idx="1">
                  <c:v>8.1534082425547327E-2</c:v>
                </c:pt>
                <c:pt idx="2">
                  <c:v>8.1534082425547327E-2</c:v>
                </c:pt>
                <c:pt idx="3">
                  <c:v>8.1534082425547327E-2</c:v>
                </c:pt>
                <c:pt idx="4">
                  <c:v>8.1534082425547327E-2</c:v>
                </c:pt>
                <c:pt idx="5">
                  <c:v>8.1534082425547327E-2</c:v>
                </c:pt>
                <c:pt idx="6">
                  <c:v>8.1534082425547327E-2</c:v>
                </c:pt>
                <c:pt idx="7">
                  <c:v>8.1534082425547327E-2</c:v>
                </c:pt>
                <c:pt idx="8">
                  <c:v>8.1534082425547327E-2</c:v>
                </c:pt>
                <c:pt idx="9">
                  <c:v>8.1534082425547327E-2</c:v>
                </c:pt>
                <c:pt idx="10">
                  <c:v>7.7200372698134151E-2</c:v>
                </c:pt>
                <c:pt idx="11">
                  <c:v>7.7200372698134151E-2</c:v>
                </c:pt>
                <c:pt idx="12">
                  <c:v>7.7200372698134151E-2</c:v>
                </c:pt>
                <c:pt idx="13">
                  <c:v>7.7200372698134151E-2</c:v>
                </c:pt>
                <c:pt idx="14">
                  <c:v>7.7200372698134151E-2</c:v>
                </c:pt>
                <c:pt idx="15">
                  <c:v>7.7200372698134151E-2</c:v>
                </c:pt>
                <c:pt idx="16">
                  <c:v>7.7200372698134151E-2</c:v>
                </c:pt>
                <c:pt idx="17">
                  <c:v>7.7200372698134151E-2</c:v>
                </c:pt>
                <c:pt idx="18">
                  <c:v>7.7200372698134151E-2</c:v>
                </c:pt>
                <c:pt idx="19">
                  <c:v>7.7200372698134151E-2</c:v>
                </c:pt>
                <c:pt idx="20">
                  <c:v>7.5608000000000009E-2</c:v>
                </c:pt>
                <c:pt idx="21">
                  <c:v>7.5608000000000009E-2</c:v>
                </c:pt>
                <c:pt idx="22">
                  <c:v>7.5608000000000009E-2</c:v>
                </c:pt>
                <c:pt idx="23">
                  <c:v>7.5608000000000009E-2</c:v>
                </c:pt>
                <c:pt idx="24">
                  <c:v>7.5608000000000009E-2</c:v>
                </c:pt>
                <c:pt idx="25">
                  <c:v>7.5608000000000009E-2</c:v>
                </c:pt>
                <c:pt idx="26">
                  <c:v>7.5608000000000009E-2</c:v>
                </c:pt>
                <c:pt idx="27">
                  <c:v>7.5608000000000009E-2</c:v>
                </c:pt>
                <c:pt idx="28">
                  <c:v>7.5608000000000009E-2</c:v>
                </c:pt>
                <c:pt idx="29">
                  <c:v>7.5608000000000009E-2</c:v>
                </c:pt>
                <c:pt idx="30">
                  <c:v>7.5608000000000009E-2</c:v>
                </c:pt>
                <c:pt idx="31">
                  <c:v>7.5608000000000009E-2</c:v>
                </c:pt>
                <c:pt idx="32">
                  <c:v>7.5608000000000009E-2</c:v>
                </c:pt>
                <c:pt idx="33">
                  <c:v>7.5608000000000009E-2</c:v>
                </c:pt>
                <c:pt idx="34">
                  <c:v>7.5608000000000009E-2</c:v>
                </c:pt>
                <c:pt idx="35">
                  <c:v>7.5608000000000009E-2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553-B121-64C9145429F4}"/>
            </c:ext>
          </c:extLst>
        </c:ser>
        <c:ser>
          <c:idx val="2"/>
          <c:order val="3"/>
          <c:tx>
            <c:strRef>
              <c:f>'Measure 3'!$E$2</c:f>
              <c:strCache>
                <c:ptCount val="1"/>
                <c:pt idx="0">
                  <c:v>Lower Natural Process Limit</c:v>
                </c:pt>
              </c:strCache>
            </c:strRef>
          </c:tx>
          <c:spPr>
            <a:solidFill>
              <a:schemeClr val="bg1"/>
            </a:solidFill>
            <a:ln w="12700">
              <a:noFill/>
              <a:prstDash val="sysDash"/>
            </a:ln>
          </c:spPr>
          <c:cat>
            <c:numRef>
              <c:f>'Measure 3'!$A$3:$A$38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'Measure 3'!$E$3:$E$38</c:f>
              <c:numCache>
                <c:formatCode>0.0%</c:formatCode>
                <c:ptCount val="36"/>
                <c:pt idx="0">
                  <c:v>2.0489078653134832E-2</c:v>
                </c:pt>
                <c:pt idx="1">
                  <c:v>2.0489078653134832E-2</c:v>
                </c:pt>
                <c:pt idx="2">
                  <c:v>2.0489078653134832E-2</c:v>
                </c:pt>
                <c:pt idx="3">
                  <c:v>2.0489078653134832E-2</c:v>
                </c:pt>
                <c:pt idx="4">
                  <c:v>2.0489078653134832E-2</c:v>
                </c:pt>
                <c:pt idx="5">
                  <c:v>2.0489078653134832E-2</c:v>
                </c:pt>
                <c:pt idx="6">
                  <c:v>2.0489078653134832E-2</c:v>
                </c:pt>
                <c:pt idx="7">
                  <c:v>2.0489078653134832E-2</c:v>
                </c:pt>
                <c:pt idx="8">
                  <c:v>2.0489078653134832E-2</c:v>
                </c:pt>
                <c:pt idx="9">
                  <c:v>2.0489078653134832E-2</c:v>
                </c:pt>
                <c:pt idx="10">
                  <c:v>3.9076522673113054E-2</c:v>
                </c:pt>
                <c:pt idx="11">
                  <c:v>3.9076522673113054E-2</c:v>
                </c:pt>
                <c:pt idx="12">
                  <c:v>3.9076522673113054E-2</c:v>
                </c:pt>
                <c:pt idx="13">
                  <c:v>3.9076522673113054E-2</c:v>
                </c:pt>
                <c:pt idx="14">
                  <c:v>3.9076522673113054E-2</c:v>
                </c:pt>
                <c:pt idx="15">
                  <c:v>3.9076522673113054E-2</c:v>
                </c:pt>
                <c:pt idx="16">
                  <c:v>3.9076522673113054E-2</c:v>
                </c:pt>
                <c:pt idx="17">
                  <c:v>3.9076522673113054E-2</c:v>
                </c:pt>
                <c:pt idx="18">
                  <c:v>3.9076522673113054E-2</c:v>
                </c:pt>
                <c:pt idx="19">
                  <c:v>3.9076522673113054E-2</c:v>
                </c:pt>
                <c:pt idx="20">
                  <c:v>5.5391999999999997E-2</c:v>
                </c:pt>
                <c:pt idx="21">
                  <c:v>5.5391999999999997E-2</c:v>
                </c:pt>
                <c:pt idx="22">
                  <c:v>5.5391999999999997E-2</c:v>
                </c:pt>
                <c:pt idx="23">
                  <c:v>5.5391999999999997E-2</c:v>
                </c:pt>
                <c:pt idx="24">
                  <c:v>5.5391999999999997E-2</c:v>
                </c:pt>
                <c:pt idx="25">
                  <c:v>5.5391999999999997E-2</c:v>
                </c:pt>
                <c:pt idx="26">
                  <c:v>5.5391999999999997E-2</c:v>
                </c:pt>
                <c:pt idx="27">
                  <c:v>5.5391999999999997E-2</c:v>
                </c:pt>
                <c:pt idx="28">
                  <c:v>5.5391999999999997E-2</c:v>
                </c:pt>
                <c:pt idx="29">
                  <c:v>5.5391999999999997E-2</c:v>
                </c:pt>
                <c:pt idx="30">
                  <c:v>5.5391999999999997E-2</c:v>
                </c:pt>
                <c:pt idx="31">
                  <c:v>5.5391999999999997E-2</c:v>
                </c:pt>
                <c:pt idx="32">
                  <c:v>5.5391999999999997E-2</c:v>
                </c:pt>
                <c:pt idx="33">
                  <c:v>5.5391999999999997E-2</c:v>
                </c:pt>
                <c:pt idx="34">
                  <c:v>5.5391999999999997E-2</c:v>
                </c:pt>
                <c:pt idx="35">
                  <c:v>5.5391999999999997E-2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553-B121-64C91454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213960"/>
        <c:axId val="172214352"/>
      </c:areaChart>
      <c:lineChart>
        <c:grouping val="standard"/>
        <c:varyColors val="0"/>
        <c:ser>
          <c:idx val="0"/>
          <c:order val="0"/>
          <c:tx>
            <c:strRef>
              <c:f>'Measure 3'!$B$2</c:f>
              <c:strCache>
                <c:ptCount val="1"/>
                <c:pt idx="0">
                  <c:v>Measure 3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3'!$B$3:$B$39</c:f>
              <c:numCache>
                <c:formatCode>0.0%</c:formatCode>
                <c:ptCount val="37"/>
                <c:pt idx="0">
                  <c:v>3.96321890325457E-2</c:v>
                </c:pt>
                <c:pt idx="1">
                  <c:v>5.6447082924895094E-2</c:v>
                </c:pt>
                <c:pt idx="2">
                  <c:v>6.9100000000000009E-2</c:v>
                </c:pt>
                <c:pt idx="3">
                  <c:v>5.7315808452405193E-2</c:v>
                </c:pt>
                <c:pt idx="4">
                  <c:v>4.2379715704998475E-2</c:v>
                </c:pt>
                <c:pt idx="5">
                  <c:v>4.119468712120198E-2</c:v>
                </c:pt>
                <c:pt idx="6">
                  <c:v>5.2641963713984934E-2</c:v>
                </c:pt>
                <c:pt idx="7">
                  <c:v>7.3700000000000002E-2</c:v>
                </c:pt>
                <c:pt idx="8">
                  <c:v>8.8300000000000003E-2</c:v>
                </c:pt>
                <c:pt idx="9">
                  <c:v>6.4830686113741626E-2</c:v>
                </c:pt>
                <c:pt idx="10">
                  <c:v>6.0999999999999999E-2</c:v>
                </c:pt>
                <c:pt idx="11">
                  <c:v>5.3999999999999999E-2</c:v>
                </c:pt>
                <c:pt idx="12">
                  <c:v>4.9000000000000002E-2</c:v>
                </c:pt>
                <c:pt idx="13">
                  <c:v>6.3E-2</c:v>
                </c:pt>
                <c:pt idx="14">
                  <c:v>5.7000000000000002E-2</c:v>
                </c:pt>
                <c:pt idx="15">
                  <c:v>6.5000000000000002E-2</c:v>
                </c:pt>
                <c:pt idx="16">
                  <c:v>6.3E-2</c:v>
                </c:pt>
                <c:pt idx="17">
                  <c:v>6.0999999999999999E-2</c:v>
                </c:pt>
                <c:pt idx="18">
                  <c:v>4.9000000000000002E-2</c:v>
                </c:pt>
                <c:pt idx="19">
                  <c:v>6.7000000000000004E-2</c:v>
                </c:pt>
                <c:pt idx="20">
                  <c:v>6.3E-2</c:v>
                </c:pt>
                <c:pt idx="21">
                  <c:v>6.7000000000000004E-2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6.8000000000000005E-2</c:v>
                </c:pt>
                <c:pt idx="25">
                  <c:v>6.4000000000000001E-2</c:v>
                </c:pt>
                <c:pt idx="26">
                  <c:v>6.7000000000000004E-2</c:v>
                </c:pt>
                <c:pt idx="27">
                  <c:v>6.8000000000000005E-2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5-4553-B121-64C9145429F4}"/>
            </c:ext>
          </c:extLst>
        </c:ser>
        <c:ser>
          <c:idx val="1"/>
          <c:order val="1"/>
          <c:tx>
            <c:strRef>
              <c:f>'Measure 3'!$D$2</c:f>
              <c:strCache>
                <c:ptCount val="1"/>
                <c:pt idx="0">
                  <c:v>Central Line</c:v>
                </c:pt>
              </c:strCache>
            </c:strRef>
          </c:tx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3'!$D$3:$D$38</c:f>
              <c:numCache>
                <c:formatCode>0.0%</c:formatCode>
                <c:ptCount val="36"/>
                <c:pt idx="0">
                  <c:v>5.101158053934108E-2</c:v>
                </c:pt>
                <c:pt idx="1">
                  <c:v>5.101158053934108E-2</c:v>
                </c:pt>
                <c:pt idx="2">
                  <c:v>5.101158053934108E-2</c:v>
                </c:pt>
                <c:pt idx="3">
                  <c:v>5.101158053934108E-2</c:v>
                </c:pt>
                <c:pt idx="4">
                  <c:v>5.101158053934108E-2</c:v>
                </c:pt>
                <c:pt idx="5">
                  <c:v>5.101158053934108E-2</c:v>
                </c:pt>
                <c:pt idx="6">
                  <c:v>5.101158053934108E-2</c:v>
                </c:pt>
                <c:pt idx="7">
                  <c:v>5.101158053934108E-2</c:v>
                </c:pt>
                <c:pt idx="8">
                  <c:v>5.101158053934108E-2</c:v>
                </c:pt>
                <c:pt idx="9">
                  <c:v>5.8138447685623602E-2</c:v>
                </c:pt>
                <c:pt idx="10">
                  <c:v>5.8138447685623602E-2</c:v>
                </c:pt>
                <c:pt idx="11">
                  <c:v>5.8138447685623602E-2</c:v>
                </c:pt>
                <c:pt idx="12">
                  <c:v>5.8138447685623602E-2</c:v>
                </c:pt>
                <c:pt idx="13">
                  <c:v>5.8138447685623602E-2</c:v>
                </c:pt>
                <c:pt idx="14">
                  <c:v>5.8138447685623602E-2</c:v>
                </c:pt>
                <c:pt idx="15">
                  <c:v>5.8138447685623602E-2</c:v>
                </c:pt>
                <c:pt idx="16">
                  <c:v>5.8138447685623602E-2</c:v>
                </c:pt>
                <c:pt idx="17">
                  <c:v>5.8138447685623602E-2</c:v>
                </c:pt>
                <c:pt idx="18">
                  <c:v>5.8138447685623602E-2</c:v>
                </c:pt>
                <c:pt idx="19">
                  <c:v>6.5500000000000003E-2</c:v>
                </c:pt>
                <c:pt idx="20">
                  <c:v>6.5500000000000003E-2</c:v>
                </c:pt>
                <c:pt idx="21">
                  <c:v>6.5500000000000003E-2</c:v>
                </c:pt>
                <c:pt idx="22">
                  <c:v>6.5500000000000003E-2</c:v>
                </c:pt>
                <c:pt idx="23">
                  <c:v>6.5500000000000003E-2</c:v>
                </c:pt>
                <c:pt idx="24">
                  <c:v>6.5500000000000003E-2</c:v>
                </c:pt>
                <c:pt idx="25">
                  <c:v>6.5500000000000003E-2</c:v>
                </c:pt>
                <c:pt idx="26">
                  <c:v>6.5500000000000003E-2</c:v>
                </c:pt>
                <c:pt idx="27">
                  <c:v>6.5500000000000003E-2</c:v>
                </c:pt>
                <c:pt idx="28">
                  <c:v>6.5500000000000003E-2</c:v>
                </c:pt>
                <c:pt idx="29">
                  <c:v>6.5500000000000003E-2</c:v>
                </c:pt>
                <c:pt idx="30">
                  <c:v>6.5500000000000003E-2</c:v>
                </c:pt>
                <c:pt idx="31">
                  <c:v>6.5500000000000003E-2</c:v>
                </c:pt>
                <c:pt idx="32">
                  <c:v>6.5500000000000003E-2</c:v>
                </c:pt>
                <c:pt idx="33">
                  <c:v>6.5500000000000003E-2</c:v>
                </c:pt>
                <c:pt idx="34">
                  <c:v>6.5500000000000003E-2</c:v>
                </c:pt>
                <c:pt idx="35">
                  <c:v>6.5500000000000003E-2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35-4553-B121-64C9145429F4}"/>
            </c:ext>
          </c:extLst>
        </c:ser>
        <c:ser>
          <c:idx val="4"/>
          <c:order val="4"/>
          <c:tx>
            <c:strRef>
              <c:f>'Measure 3'!$H$2</c:f>
              <c:strCache>
                <c:ptCount val="1"/>
                <c:pt idx="0">
                  <c:v>Central Line Target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'Measure 3'!$A$3:$A$39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'Measure 3'!$H$3:$H$38</c:f>
              <c:numCache>
                <c:formatCode>0.0%</c:formatCode>
                <c:ptCount val="36"/>
                <c:pt idx="23">
                  <c:v>5.5E-2</c:v>
                </c:pt>
                <c:pt idx="29">
                  <c:v>0.06</c:v>
                </c:pt>
                <c:pt idx="3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35-4553-B121-64C91454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3960"/>
        <c:axId val="172214352"/>
      </c:lineChart>
      <c:dateAx>
        <c:axId val="1722139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72214352"/>
        <c:crosses val="autoZero"/>
        <c:auto val="0"/>
        <c:lblOffset val="100"/>
        <c:baseTimeUnit val="days"/>
        <c:majorUnit val="3"/>
        <c:majorTimeUnit val="months"/>
        <c:minorUnit val="7"/>
        <c:minorTimeUnit val="days"/>
      </c:dateAx>
      <c:valAx>
        <c:axId val="172214352"/>
        <c:scaling>
          <c:orientation val="minMax"/>
          <c:max val="0.11000000000000001"/>
          <c:min val="4.0000000000000008E-2"/>
        </c:scaling>
        <c:delete val="1"/>
        <c:axPos val="l"/>
        <c:numFmt formatCode="0%" sourceLinked="0"/>
        <c:majorTickMark val="out"/>
        <c:minorTickMark val="none"/>
        <c:tickLblPos val="nextTo"/>
        <c:crossAx val="172213960"/>
        <c:crosses val="autoZero"/>
        <c:crossBetween val="between"/>
        <c:majorUnit val="1.0000000000000002E-2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Tempus Sans ITC"/>
          <a:ea typeface="Tempus Sans ITC"/>
          <a:cs typeface="Tempus Sans IT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1010477</xdr:colOff>
      <xdr:row>4</xdr:row>
      <xdr:rowOff>0</xdr:rowOff>
    </xdr:from>
    <xdr:to>
      <xdr:col>3</xdr:col>
      <xdr:colOff>1438275</xdr:colOff>
      <xdr:row>4</xdr:row>
      <xdr:rowOff>540000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1010476</xdr:colOff>
      <xdr:row>12</xdr:row>
      <xdr:rowOff>57981</xdr:rowOff>
    </xdr:from>
    <xdr:to>
      <xdr:col>3</xdr:col>
      <xdr:colOff>1419224</xdr:colOff>
      <xdr:row>12</xdr:row>
      <xdr:rowOff>597981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1010477</xdr:colOff>
      <xdr:row>2</xdr:row>
      <xdr:rowOff>91109</xdr:rowOff>
    </xdr:from>
    <xdr:to>
      <xdr:col>4</xdr:col>
      <xdr:colOff>0</xdr:colOff>
      <xdr:row>2</xdr:row>
      <xdr:rowOff>631109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1010477</xdr:colOff>
      <xdr:row>13</xdr:row>
      <xdr:rowOff>16566</xdr:rowOff>
    </xdr:from>
    <xdr:to>
      <xdr:col>3</xdr:col>
      <xdr:colOff>1371600</xdr:colOff>
      <xdr:row>13</xdr:row>
      <xdr:rowOff>556566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4</xdr:col>
      <xdr:colOff>8698</xdr:colOff>
      <xdr:row>3</xdr:row>
      <xdr:rowOff>540000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1BE6B3B-F40A-45F9-A863-D588EBE48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1446973</xdr:colOff>
      <xdr:row>7</xdr:row>
      <xdr:rowOff>485775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82ED9CF-2C44-4A0A-B303-C39397871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8</xdr:row>
      <xdr:rowOff>0</xdr:rowOff>
    </xdr:from>
    <xdr:to>
      <xdr:col>3</xdr:col>
      <xdr:colOff>1446973</xdr:colOff>
      <xdr:row>8</xdr:row>
      <xdr:rowOff>540000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C1B3897-72E9-40F2-BE48-F875823B1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1446973</xdr:colOff>
      <xdr:row>9</xdr:row>
      <xdr:rowOff>540000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7565DF1-05B8-4AC3-A131-C3AF7AC8B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3</xdr:col>
      <xdr:colOff>1427923</xdr:colOff>
      <xdr:row>14</xdr:row>
      <xdr:rowOff>540000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3F7DE3D-C6B7-4690-9D90-D5B0D2219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1427923</xdr:colOff>
      <xdr:row>15</xdr:row>
      <xdr:rowOff>581025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3A115F1-2F8F-452F-AEC7-2025930C8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16</xdr:row>
      <xdr:rowOff>1</xdr:rowOff>
    </xdr:from>
    <xdr:to>
      <xdr:col>3</xdr:col>
      <xdr:colOff>1427923</xdr:colOff>
      <xdr:row>16</xdr:row>
      <xdr:rowOff>533401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DED02E5-52AB-4449-9E4B-A9F56D173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3</xdr:col>
      <xdr:colOff>1427923</xdr:colOff>
      <xdr:row>17</xdr:row>
      <xdr:rowOff>540000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DD020B7-9F14-4F95-A504-095F04A8F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1427923</xdr:colOff>
      <xdr:row>18</xdr:row>
      <xdr:rowOff>540000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4BD27A1-E8C3-4AD7-A322-A4ADC52DB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21</xdr:row>
      <xdr:rowOff>85724</xdr:rowOff>
    </xdr:from>
    <xdr:to>
      <xdr:col>3</xdr:col>
      <xdr:colOff>1380298</xdr:colOff>
      <xdr:row>22</xdr:row>
      <xdr:rowOff>25649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34B2D03-B1E7-4C90-AB74-20536FDA6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3</xdr:col>
      <xdr:colOff>1380298</xdr:colOff>
      <xdr:row>24</xdr:row>
      <xdr:rowOff>552450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15E70A2-ED15-4CA6-8DBB-F3138B574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1446973</xdr:colOff>
      <xdr:row>22</xdr:row>
      <xdr:rowOff>485775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52013E0-0A50-4D3F-AF39-4A180B13B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3</xdr:col>
      <xdr:colOff>1446973</xdr:colOff>
      <xdr:row>23</xdr:row>
      <xdr:rowOff>485775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4F51649-4F69-4C77-A52A-0D939F0B3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3</xdr:col>
      <xdr:colOff>1446973</xdr:colOff>
      <xdr:row>25</xdr:row>
      <xdr:rowOff>485775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FC142478-EC0C-4D68-BD5E-C367D4DA55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3</xdr:col>
      <xdr:colOff>1446973</xdr:colOff>
      <xdr:row>26</xdr:row>
      <xdr:rowOff>485775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6E614DA5-4BE4-491F-BCB0-200C1670B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9526</xdr:colOff>
      <xdr:row>14</xdr:row>
      <xdr:rowOff>142874</xdr:rowOff>
    </xdr:from>
    <xdr:to>
      <xdr:col>15</xdr:col>
      <xdr:colOff>5769526</xdr:colOff>
      <xdr:row>23</xdr:row>
      <xdr:rowOff>125549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</xdr:row>
      <xdr:rowOff>55908</xdr:rowOff>
    </xdr:from>
    <xdr:to>
      <xdr:col>15</xdr:col>
      <xdr:colOff>5779050</xdr:colOff>
      <xdr:row>14</xdr:row>
      <xdr:rowOff>74733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19051</xdr:colOff>
      <xdr:row>14</xdr:row>
      <xdr:rowOff>152399</xdr:rowOff>
    </xdr:from>
    <xdr:to>
      <xdr:col>15</xdr:col>
      <xdr:colOff>5779051</xdr:colOff>
      <xdr:row>23</xdr:row>
      <xdr:rowOff>135074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</xdr:row>
      <xdr:rowOff>46383</xdr:rowOff>
    </xdr:from>
    <xdr:to>
      <xdr:col>15</xdr:col>
      <xdr:colOff>5779050</xdr:colOff>
      <xdr:row>14</xdr:row>
      <xdr:rowOff>65208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9526</xdr:colOff>
      <xdr:row>14</xdr:row>
      <xdr:rowOff>123825</xdr:rowOff>
    </xdr:from>
    <xdr:to>
      <xdr:col>15</xdr:col>
      <xdr:colOff>5769526</xdr:colOff>
      <xdr:row>23</xdr:row>
      <xdr:rowOff>106500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</xdr:row>
      <xdr:rowOff>74958</xdr:rowOff>
    </xdr:from>
    <xdr:to>
      <xdr:col>15</xdr:col>
      <xdr:colOff>5779050</xdr:colOff>
      <xdr:row>14</xdr:row>
      <xdr:rowOff>93783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9526</xdr:colOff>
      <xdr:row>14</xdr:row>
      <xdr:rowOff>133349</xdr:rowOff>
    </xdr:from>
    <xdr:to>
      <xdr:col>15</xdr:col>
      <xdr:colOff>5769526</xdr:colOff>
      <xdr:row>22</xdr:row>
      <xdr:rowOff>58874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3</xdr:row>
      <xdr:rowOff>74957</xdr:rowOff>
    </xdr:from>
    <xdr:to>
      <xdr:col>15</xdr:col>
      <xdr:colOff>5779050</xdr:colOff>
      <xdr:row>14</xdr:row>
      <xdr:rowOff>93782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19048</xdr:colOff>
      <xdr:row>24</xdr:row>
      <xdr:rowOff>190500</xdr:rowOff>
    </xdr:from>
    <xdr:to>
      <xdr:col>16</xdr:col>
      <xdr:colOff>0</xdr:colOff>
      <xdr:row>37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cey\Documents\Stacey%20Barr%20Pty%20Ltd\Reference\Tools\How%20to%20do%20Bullet%20Graphs%20in%20Excel\Bullet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 Graphs - Charley Kyd"/>
      <sheetName val="Bullet Graphs - Stacey"/>
    </sheetNames>
    <sheetDataSet>
      <sheetData sheetId="0">
        <row r="2">
          <cell r="B2">
            <v>0.2</v>
          </cell>
        </row>
        <row r="3">
          <cell r="B3">
            <v>0.25</v>
          </cell>
        </row>
        <row r="4">
          <cell r="B4">
            <v>0.23</v>
          </cell>
        </row>
        <row r="5">
          <cell r="B5">
            <v>0.27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uMP Blueprint">
      <a:dk1>
        <a:srgbClr val="000000"/>
      </a:dk1>
      <a:lt1>
        <a:srgbClr val="FFFFFF"/>
      </a:lt1>
      <a:dk2>
        <a:srgbClr val="4984A0"/>
      </a:dk2>
      <a:lt2>
        <a:srgbClr val="808080"/>
      </a:lt2>
      <a:accent1>
        <a:srgbClr val="68A0CA"/>
      </a:accent1>
      <a:accent2>
        <a:srgbClr val="076DAE"/>
      </a:accent2>
      <a:accent3>
        <a:srgbClr val="E0824F"/>
      </a:accent3>
      <a:accent4>
        <a:srgbClr val="CF3302"/>
      </a:accent4>
      <a:accent5>
        <a:srgbClr val="68A0CA"/>
      </a:accent5>
      <a:accent6>
        <a:srgbClr val="93C9ED"/>
      </a:accent6>
      <a:hlink>
        <a:srgbClr val="4984A0"/>
      </a:hlink>
      <a:folHlink>
        <a:srgbClr val="93C9E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7852-ADD3-4FFC-BC92-2841E7072EFB}">
  <dimension ref="A1:H27"/>
  <sheetViews>
    <sheetView tabSelected="1" workbookViewId="0">
      <pane xSplit="1" ySplit="1" topLeftCell="B20" activePane="bottomRight" state="frozen"/>
      <selection pane="topRight" activeCell="B1" sqref="B1"/>
      <selection pane="bottomLeft" activeCell="A2" sqref="A2"/>
      <selection pane="bottomRight" activeCell="C26" sqref="C26"/>
    </sheetView>
  </sheetViews>
  <sheetFormatPr defaultRowHeight="15" x14ac:dyDescent="0.25"/>
  <cols>
    <col min="1" max="1" width="22.140625" customWidth="1"/>
    <col min="2" max="2" width="46.140625" customWidth="1"/>
    <col min="3" max="3" width="45.42578125" customWidth="1"/>
    <col min="4" max="5" width="28.7109375" customWidth="1"/>
    <col min="6" max="6" width="26.28515625" customWidth="1"/>
    <col min="7" max="7" width="23.85546875" customWidth="1"/>
    <col min="8" max="8" width="23" customWidth="1"/>
  </cols>
  <sheetData>
    <row r="1" spans="1:8" ht="15.75" x14ac:dyDescent="0.25">
      <c r="A1" s="119" t="s">
        <v>74</v>
      </c>
      <c r="B1" s="119" t="s">
        <v>75</v>
      </c>
      <c r="C1" s="119" t="s">
        <v>76</v>
      </c>
      <c r="D1" s="119" t="s">
        <v>77</v>
      </c>
      <c r="E1" s="119" t="s">
        <v>81</v>
      </c>
      <c r="F1" s="119" t="s">
        <v>78</v>
      </c>
      <c r="G1" s="119" t="s">
        <v>79</v>
      </c>
      <c r="H1" s="119" t="s">
        <v>80</v>
      </c>
    </row>
    <row r="2" spans="1:8" ht="51.75" x14ac:dyDescent="0.25">
      <c r="A2" s="99" t="s">
        <v>46</v>
      </c>
      <c r="B2" s="120" t="s">
        <v>82</v>
      </c>
    </row>
    <row r="3" spans="1:8" ht="51.75" x14ac:dyDescent="0.25">
      <c r="A3" s="99" t="s">
        <v>48</v>
      </c>
      <c r="B3" s="120" t="s">
        <v>84</v>
      </c>
    </row>
    <row r="4" spans="1:8" ht="26.25" x14ac:dyDescent="0.25">
      <c r="A4" s="99" t="s">
        <v>47</v>
      </c>
      <c r="B4" s="120" t="s">
        <v>83</v>
      </c>
    </row>
    <row r="5" spans="1:8" ht="39" x14ac:dyDescent="0.25">
      <c r="A5" s="99" t="s">
        <v>56</v>
      </c>
      <c r="B5" s="120" t="s">
        <v>87</v>
      </c>
    </row>
    <row r="6" spans="1:8" ht="26.25" x14ac:dyDescent="0.25">
      <c r="A6" s="99" t="s">
        <v>55</v>
      </c>
      <c r="B6" s="120" t="s">
        <v>86</v>
      </c>
    </row>
    <row r="7" spans="1:8" ht="51.75" x14ac:dyDescent="0.25">
      <c r="A7" s="99" t="s">
        <v>54</v>
      </c>
      <c r="B7" s="120" t="s">
        <v>85</v>
      </c>
    </row>
    <row r="8" spans="1:8" ht="45" x14ac:dyDescent="0.25">
      <c r="A8" s="82" t="s">
        <v>57</v>
      </c>
      <c r="B8" s="121" t="s">
        <v>92</v>
      </c>
    </row>
    <row r="9" spans="1:8" ht="39" x14ac:dyDescent="0.25">
      <c r="A9" s="82" t="s">
        <v>58</v>
      </c>
      <c r="B9" s="122" t="s">
        <v>93</v>
      </c>
    </row>
    <row r="10" spans="1:8" ht="51.75" x14ac:dyDescent="0.25">
      <c r="A10" s="103" t="s">
        <v>59</v>
      </c>
      <c r="B10" s="122" t="s">
        <v>94</v>
      </c>
    </row>
    <row r="11" spans="1:8" ht="60" x14ac:dyDescent="0.25">
      <c r="A11" s="103" t="s">
        <v>60</v>
      </c>
      <c r="B11" s="121" t="s">
        <v>97</v>
      </c>
    </row>
    <row r="12" spans="1:8" ht="39" x14ac:dyDescent="0.25">
      <c r="A12" s="103" t="s">
        <v>61</v>
      </c>
      <c r="B12" s="122" t="s">
        <v>95</v>
      </c>
    </row>
    <row r="13" spans="1:8" ht="39" x14ac:dyDescent="0.25">
      <c r="A13" s="103" t="s">
        <v>62</v>
      </c>
      <c r="B13" s="122" t="s">
        <v>96</v>
      </c>
    </row>
    <row r="14" spans="1:8" ht="31.5" x14ac:dyDescent="0.25">
      <c r="A14" s="103" t="s">
        <v>63</v>
      </c>
      <c r="B14" s="122" t="s">
        <v>98</v>
      </c>
    </row>
    <row r="15" spans="1:8" ht="31.5" x14ac:dyDescent="0.25">
      <c r="A15" s="103" t="s">
        <v>64</v>
      </c>
      <c r="B15" s="120" t="s">
        <v>89</v>
      </c>
    </row>
    <row r="16" spans="1:8" ht="31.5" x14ac:dyDescent="0.25">
      <c r="A16" s="103" t="s">
        <v>65</v>
      </c>
      <c r="B16" s="120" t="s">
        <v>90</v>
      </c>
    </row>
    <row r="17" spans="1:2" ht="31.5" x14ac:dyDescent="0.25">
      <c r="A17" s="103" t="s">
        <v>66</v>
      </c>
      <c r="B17" s="120" t="s">
        <v>91</v>
      </c>
    </row>
    <row r="18" spans="1:2" ht="25.5" x14ac:dyDescent="0.25">
      <c r="A18" s="124" t="s">
        <v>67</v>
      </c>
      <c r="B18" s="123" t="s">
        <v>99</v>
      </c>
    </row>
    <row r="19" spans="1:2" ht="25.5" x14ac:dyDescent="0.25">
      <c r="A19" s="124"/>
      <c r="B19" s="123" t="s">
        <v>100</v>
      </c>
    </row>
    <row r="20" spans="1:2" ht="38.25" x14ac:dyDescent="0.25">
      <c r="A20" s="124"/>
      <c r="B20" s="123" t="s">
        <v>101</v>
      </c>
    </row>
    <row r="21" spans="1:2" ht="25.5" x14ac:dyDescent="0.25">
      <c r="A21" s="124"/>
      <c r="B21" s="123" t="s">
        <v>102</v>
      </c>
    </row>
    <row r="22" spans="1:2" ht="26.25" x14ac:dyDescent="0.25">
      <c r="A22" s="124"/>
      <c r="B22" s="122" t="s">
        <v>103</v>
      </c>
    </row>
    <row r="23" spans="1:2" ht="26.25" x14ac:dyDescent="0.25">
      <c r="A23" s="124"/>
      <c r="B23" s="122" t="s">
        <v>104</v>
      </c>
    </row>
    <row r="24" spans="1:2" ht="76.5" x14ac:dyDescent="0.25">
      <c r="A24" s="124" t="s">
        <v>68</v>
      </c>
      <c r="B24" s="123" t="s">
        <v>106</v>
      </c>
    </row>
    <row r="25" spans="1:2" ht="76.5" x14ac:dyDescent="0.25">
      <c r="A25" s="124"/>
      <c r="B25" s="123" t="s">
        <v>107</v>
      </c>
    </row>
    <row r="26" spans="1:2" ht="77.25" x14ac:dyDescent="0.25">
      <c r="A26" s="124"/>
      <c r="B26" s="122" t="s">
        <v>108</v>
      </c>
    </row>
    <row r="27" spans="1:2" ht="39" x14ac:dyDescent="0.25">
      <c r="A27" s="103" t="s">
        <v>70</v>
      </c>
      <c r="B27" s="122" t="s">
        <v>105</v>
      </c>
    </row>
  </sheetData>
  <mergeCells count="2">
    <mergeCell ref="A18:A23"/>
    <mergeCell ref="A24:A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showGridLines="0" zoomScaleNormal="100" zoomScalePageLayoutView="80" workbookViewId="0">
      <selection activeCell="A31" sqref="A31"/>
    </sheetView>
  </sheetViews>
  <sheetFormatPr defaultRowHeight="20.25" x14ac:dyDescent="0.3"/>
  <cols>
    <col min="1" max="1" width="15.28515625" style="118" customWidth="1"/>
    <col min="2" max="2" width="11.7109375" style="74" customWidth="1"/>
    <col min="3" max="3" width="15.28515625" style="75" customWidth="1"/>
    <col min="4" max="4" width="22.140625" style="70" customWidth="1"/>
    <col min="5" max="5" width="9" style="71" bestFit="1" customWidth="1"/>
    <col min="6" max="6" width="7.85546875" style="72" bestFit="1" customWidth="1"/>
    <col min="7" max="8" width="34.140625" style="70" customWidth="1"/>
    <col min="9" max="10" width="9.140625" style="35"/>
    <col min="11" max="11" width="18.140625" style="35" customWidth="1"/>
    <col min="12" max="16384" width="9.140625" style="35"/>
  </cols>
  <sheetData>
    <row r="1" spans="1:14" s="87" customFormat="1" ht="20.25" customHeight="1" x14ac:dyDescent="0.3">
      <c r="A1" s="104" t="s">
        <v>45</v>
      </c>
      <c r="B1" s="101"/>
      <c r="C1" s="105" t="s">
        <v>51</v>
      </c>
      <c r="D1" s="105"/>
      <c r="E1" s="92"/>
      <c r="F1" s="93"/>
      <c r="G1" s="94"/>
      <c r="H1" s="94"/>
      <c r="I1" s="91"/>
      <c r="J1" s="106" t="s">
        <v>28</v>
      </c>
      <c r="K1" s="106"/>
      <c r="L1" s="70"/>
      <c r="M1" s="71"/>
      <c r="N1" s="72"/>
    </row>
    <row r="2" spans="1:14" s="36" customFormat="1" ht="35.25" customHeight="1" x14ac:dyDescent="0.25">
      <c r="A2" s="104"/>
      <c r="B2" s="102" t="s">
        <v>53</v>
      </c>
      <c r="C2" s="105"/>
      <c r="D2" s="105"/>
      <c r="E2" s="80" t="s">
        <v>18</v>
      </c>
      <c r="F2" s="80" t="s">
        <v>19</v>
      </c>
      <c r="G2" s="34" t="s">
        <v>14</v>
      </c>
      <c r="H2" s="34" t="s">
        <v>20</v>
      </c>
      <c r="J2" s="68" t="s">
        <v>16</v>
      </c>
      <c r="K2" s="107" t="s">
        <v>25</v>
      </c>
      <c r="L2" s="107"/>
      <c r="M2" s="107"/>
      <c r="N2" s="107"/>
    </row>
    <row r="3" spans="1:14" s="87" customFormat="1" ht="54.95" customHeight="1" x14ac:dyDescent="0.2">
      <c r="A3" s="116" t="s">
        <v>49</v>
      </c>
      <c r="B3" s="81" t="s">
        <v>16</v>
      </c>
      <c r="C3" s="99" t="s">
        <v>46</v>
      </c>
      <c r="D3" s="83"/>
      <c r="E3" s="84">
        <v>5.1999999999999998E-2</v>
      </c>
      <c r="F3" s="85">
        <v>0.04</v>
      </c>
      <c r="G3" s="86" t="s">
        <v>31</v>
      </c>
      <c r="H3" s="86" t="s">
        <v>32</v>
      </c>
      <c r="J3" s="69" t="s">
        <v>16</v>
      </c>
      <c r="K3" s="107" t="s">
        <v>26</v>
      </c>
      <c r="L3" s="107"/>
      <c r="M3" s="107"/>
      <c r="N3" s="107"/>
    </row>
    <row r="4" spans="1:14" s="87" customFormat="1" ht="54.95" customHeight="1" x14ac:dyDescent="0.2">
      <c r="A4" s="116" t="s">
        <v>49</v>
      </c>
      <c r="B4" s="81" t="s">
        <v>16</v>
      </c>
      <c r="C4" s="99" t="s">
        <v>48</v>
      </c>
      <c r="D4" s="83"/>
      <c r="E4" s="84">
        <v>5.1999999999999998E-2</v>
      </c>
      <c r="F4" s="85">
        <v>0.04</v>
      </c>
      <c r="G4" s="86" t="s">
        <v>31</v>
      </c>
      <c r="H4" s="86" t="s">
        <v>32</v>
      </c>
      <c r="J4" s="97" t="s">
        <v>17</v>
      </c>
      <c r="K4" s="98" t="s">
        <v>24</v>
      </c>
      <c r="L4" s="79"/>
      <c r="M4" s="79"/>
      <c r="N4" s="79"/>
    </row>
    <row r="5" spans="1:14" s="87" customFormat="1" ht="54.95" customHeight="1" x14ac:dyDescent="0.25">
      <c r="A5" s="116" t="s">
        <v>50</v>
      </c>
      <c r="B5" s="88" t="s">
        <v>16</v>
      </c>
      <c r="C5" s="99" t="s">
        <v>47</v>
      </c>
      <c r="D5" s="83"/>
      <c r="E5" s="84">
        <v>0.90900000000000003</v>
      </c>
      <c r="F5" s="85">
        <v>0.97</v>
      </c>
      <c r="G5" s="86" t="s">
        <v>31</v>
      </c>
      <c r="H5" s="86" t="s">
        <v>32</v>
      </c>
      <c r="I5" s="91"/>
      <c r="J5" s="73" t="s">
        <v>27</v>
      </c>
      <c r="K5" s="79" t="s">
        <v>73</v>
      </c>
      <c r="L5" s="76"/>
      <c r="M5" s="77"/>
      <c r="N5" s="78"/>
    </row>
    <row r="6" spans="1:14" s="87" customFormat="1" ht="30" customHeight="1" x14ac:dyDescent="0.25">
      <c r="A6" s="104" t="s">
        <v>45</v>
      </c>
      <c r="B6" s="101"/>
      <c r="C6" s="105" t="s">
        <v>52</v>
      </c>
      <c r="D6" s="105"/>
      <c r="E6" s="92"/>
      <c r="F6" s="93"/>
      <c r="G6" s="94"/>
      <c r="H6" s="94"/>
      <c r="I6" s="91"/>
      <c r="J6" s="97"/>
      <c r="K6" s="98"/>
      <c r="L6" s="76"/>
      <c r="M6" s="77"/>
      <c r="N6" s="78"/>
    </row>
    <row r="7" spans="1:14" s="87" customFormat="1" ht="24" customHeight="1" x14ac:dyDescent="0.25">
      <c r="A7" s="104"/>
      <c r="B7" s="102" t="s">
        <v>53</v>
      </c>
      <c r="C7" s="105"/>
      <c r="D7" s="105"/>
      <c r="E7" s="80" t="s">
        <v>18</v>
      </c>
      <c r="F7" s="80" t="s">
        <v>19</v>
      </c>
      <c r="G7" s="34" t="s">
        <v>14</v>
      </c>
      <c r="H7" s="34" t="s">
        <v>20</v>
      </c>
      <c r="I7" s="91"/>
      <c r="J7" s="97"/>
      <c r="K7" s="98"/>
      <c r="L7" s="76"/>
      <c r="M7" s="77"/>
      <c r="N7" s="78"/>
    </row>
    <row r="8" spans="1:14" s="87" customFormat="1" ht="48.75" customHeight="1" x14ac:dyDescent="0.3">
      <c r="A8" s="117" t="s">
        <v>49</v>
      </c>
      <c r="B8" s="97" t="s">
        <v>17</v>
      </c>
      <c r="C8" s="99" t="s">
        <v>56</v>
      </c>
      <c r="D8" s="100"/>
      <c r="E8" s="84">
        <v>0.98</v>
      </c>
      <c r="F8" s="85">
        <v>0.97</v>
      </c>
      <c r="G8" s="86" t="s">
        <v>31</v>
      </c>
      <c r="H8" s="86" t="s">
        <v>32</v>
      </c>
      <c r="I8" s="91"/>
      <c r="J8" s="97"/>
      <c r="K8" s="98"/>
      <c r="L8" s="76"/>
      <c r="M8" s="77"/>
      <c r="N8" s="78"/>
    </row>
    <row r="9" spans="1:14" s="87" customFormat="1" ht="43.5" customHeight="1" x14ac:dyDescent="0.3">
      <c r="A9" s="117" t="s">
        <v>50</v>
      </c>
      <c r="B9" s="97" t="s">
        <v>17</v>
      </c>
      <c r="C9" s="99" t="s">
        <v>55</v>
      </c>
      <c r="D9" s="100"/>
      <c r="E9" s="84">
        <v>0.98</v>
      </c>
      <c r="F9" s="85">
        <v>0.97</v>
      </c>
      <c r="G9" s="86" t="s">
        <v>31</v>
      </c>
      <c r="H9" s="86" t="s">
        <v>32</v>
      </c>
      <c r="I9" s="91"/>
      <c r="J9" s="97"/>
      <c r="K9" s="98"/>
      <c r="L9" s="76"/>
      <c r="M9" s="77"/>
      <c r="N9" s="78"/>
    </row>
    <row r="10" spans="1:14" s="87" customFormat="1" ht="54.95" customHeight="1" x14ac:dyDescent="0.3">
      <c r="A10" s="117" t="s">
        <v>50</v>
      </c>
      <c r="B10" s="97" t="s">
        <v>17</v>
      </c>
      <c r="C10" s="99" t="s">
        <v>54</v>
      </c>
      <c r="D10" s="100"/>
      <c r="E10" s="84">
        <v>0.98</v>
      </c>
      <c r="F10" s="85">
        <v>0.97</v>
      </c>
      <c r="G10" s="86" t="s">
        <v>31</v>
      </c>
      <c r="H10" s="86" t="s">
        <v>32</v>
      </c>
      <c r="I10" s="91"/>
      <c r="J10" s="97"/>
      <c r="K10" s="98"/>
      <c r="L10" s="76"/>
      <c r="M10" s="77"/>
      <c r="N10" s="78"/>
    </row>
    <row r="11" spans="1:14" s="87" customFormat="1" x14ac:dyDescent="0.3">
      <c r="A11" s="104" t="s">
        <v>45</v>
      </c>
      <c r="B11" s="101"/>
      <c r="C11" s="108" t="s">
        <v>71</v>
      </c>
      <c r="D11" s="108"/>
      <c r="E11" s="92"/>
      <c r="F11" s="93"/>
      <c r="G11" s="94"/>
      <c r="H11" s="94"/>
      <c r="I11" s="91"/>
      <c r="L11" s="79"/>
      <c r="M11" s="77"/>
      <c r="N11" s="78"/>
    </row>
    <row r="12" spans="1:14" s="36" customFormat="1" x14ac:dyDescent="0.3">
      <c r="A12" s="104"/>
      <c r="B12" s="102" t="s">
        <v>53</v>
      </c>
      <c r="C12" s="108"/>
      <c r="D12" s="108"/>
      <c r="E12" s="80" t="s">
        <v>18</v>
      </c>
      <c r="F12" s="80" t="s">
        <v>19</v>
      </c>
      <c r="G12" s="34" t="s">
        <v>14</v>
      </c>
      <c r="H12" s="34" t="s">
        <v>20</v>
      </c>
    </row>
    <row r="13" spans="1:14" s="87" customFormat="1" ht="66.75" customHeight="1" x14ac:dyDescent="0.25">
      <c r="A13" s="116" t="s">
        <v>50</v>
      </c>
      <c r="B13" s="81" t="s">
        <v>16</v>
      </c>
      <c r="C13" s="82" t="s">
        <v>57</v>
      </c>
      <c r="D13" s="83"/>
      <c r="E13" s="84">
        <v>6.6000000000000003E-2</v>
      </c>
      <c r="F13" s="85">
        <v>0.1</v>
      </c>
      <c r="G13" s="86" t="s">
        <v>31</v>
      </c>
      <c r="H13" s="86" t="s">
        <v>32</v>
      </c>
    </row>
    <row r="14" spans="1:14" s="87" customFormat="1" ht="54.95" customHeight="1" x14ac:dyDescent="0.25">
      <c r="A14" s="116" t="s">
        <v>50</v>
      </c>
      <c r="B14" s="88" t="s">
        <v>16</v>
      </c>
      <c r="C14" s="82" t="s">
        <v>58</v>
      </c>
      <c r="D14" s="89"/>
      <c r="E14" s="90">
        <v>75.400000000000006</v>
      </c>
      <c r="F14" s="90">
        <v>10</v>
      </c>
      <c r="G14" s="86" t="s">
        <v>31</v>
      </c>
      <c r="H14" s="86" t="s">
        <v>32</v>
      </c>
    </row>
    <row r="15" spans="1:14" ht="48" x14ac:dyDescent="0.3">
      <c r="A15" s="116" t="s">
        <v>50</v>
      </c>
      <c r="B15" s="81" t="s">
        <v>16</v>
      </c>
      <c r="C15" s="103" t="s">
        <v>59</v>
      </c>
      <c r="E15" s="84">
        <v>6.6000000000000003E-2</v>
      </c>
      <c r="F15" s="85">
        <v>0.1</v>
      </c>
      <c r="G15" s="86" t="s">
        <v>31</v>
      </c>
      <c r="H15" s="86" t="s">
        <v>32</v>
      </c>
    </row>
    <row r="16" spans="1:14" ht="48" customHeight="1" x14ac:dyDescent="0.3">
      <c r="A16" s="116" t="s">
        <v>50</v>
      </c>
      <c r="B16" s="81" t="s">
        <v>16</v>
      </c>
      <c r="C16" s="103" t="s">
        <v>60</v>
      </c>
      <c r="E16" s="84">
        <v>6.6000000000000003E-2</v>
      </c>
      <c r="F16" s="85">
        <v>0.1</v>
      </c>
      <c r="G16" s="86" t="s">
        <v>31</v>
      </c>
      <c r="H16" s="86" t="s">
        <v>32</v>
      </c>
    </row>
    <row r="17" spans="1:8" ht="55.5" customHeight="1" x14ac:dyDescent="0.25">
      <c r="A17" s="116" t="s">
        <v>50</v>
      </c>
      <c r="B17" s="81" t="s">
        <v>16</v>
      </c>
      <c r="C17" s="103" t="s">
        <v>61</v>
      </c>
      <c r="D17" s="35"/>
      <c r="E17" s="84">
        <v>6.6000000000000003E-2</v>
      </c>
      <c r="F17" s="85">
        <v>0.1</v>
      </c>
      <c r="G17" s="86" t="s">
        <v>31</v>
      </c>
      <c r="H17" s="86" t="s">
        <v>32</v>
      </c>
    </row>
    <row r="18" spans="1:8" ht="51.75" customHeight="1" x14ac:dyDescent="0.25">
      <c r="A18" s="116" t="s">
        <v>50</v>
      </c>
      <c r="B18" s="81" t="s">
        <v>16</v>
      </c>
      <c r="C18" s="103" t="s">
        <v>62</v>
      </c>
      <c r="D18" s="35"/>
      <c r="E18" s="84">
        <v>6.6000000000000003E-2</v>
      </c>
      <c r="F18" s="85">
        <v>0.1</v>
      </c>
      <c r="G18" s="86" t="s">
        <v>31</v>
      </c>
      <c r="H18" s="86" t="s">
        <v>32</v>
      </c>
    </row>
    <row r="19" spans="1:8" ht="47.25" x14ac:dyDescent="0.25">
      <c r="A19" s="116" t="s">
        <v>50</v>
      </c>
      <c r="B19" s="81" t="s">
        <v>16</v>
      </c>
      <c r="C19" s="103" t="s">
        <v>63</v>
      </c>
      <c r="D19" s="35"/>
      <c r="E19" s="84">
        <v>6.6000000000000003E-2</v>
      </c>
      <c r="F19" s="85">
        <v>0.1</v>
      </c>
      <c r="G19" s="86" t="s">
        <v>31</v>
      </c>
      <c r="H19" s="86" t="s">
        <v>32</v>
      </c>
    </row>
    <row r="20" spans="1:8" x14ac:dyDescent="0.3">
      <c r="A20" s="104" t="s">
        <v>45</v>
      </c>
      <c r="B20" s="101"/>
      <c r="C20" s="108" t="s">
        <v>72</v>
      </c>
      <c r="D20" s="108"/>
      <c r="E20" s="92"/>
      <c r="F20" s="93"/>
      <c r="G20" s="94"/>
      <c r="H20" s="94"/>
    </row>
    <row r="21" spans="1:8" ht="29.25" customHeight="1" x14ac:dyDescent="0.3">
      <c r="A21" s="104"/>
      <c r="B21" s="102" t="s">
        <v>53</v>
      </c>
      <c r="C21" s="108"/>
      <c r="D21" s="108"/>
      <c r="E21" s="80" t="s">
        <v>18</v>
      </c>
      <c r="F21" s="80" t="s">
        <v>19</v>
      </c>
      <c r="G21" s="34" t="s">
        <v>14</v>
      </c>
      <c r="H21" s="34" t="s">
        <v>20</v>
      </c>
    </row>
    <row r="22" spans="1:8" ht="40.5" customHeight="1" x14ac:dyDescent="0.25">
      <c r="A22" s="116" t="s">
        <v>50</v>
      </c>
      <c r="B22" s="88" t="s">
        <v>16</v>
      </c>
      <c r="C22" s="103" t="s">
        <v>64</v>
      </c>
      <c r="D22" s="35"/>
      <c r="E22" s="90">
        <v>75.400000000000006</v>
      </c>
      <c r="F22" s="90">
        <v>10</v>
      </c>
      <c r="G22" s="86" t="s">
        <v>31</v>
      </c>
      <c r="H22" s="86" t="s">
        <v>32</v>
      </c>
    </row>
    <row r="23" spans="1:8" ht="45" customHeight="1" x14ac:dyDescent="0.25">
      <c r="A23" s="116" t="s">
        <v>50</v>
      </c>
      <c r="B23" s="97" t="s">
        <v>17</v>
      </c>
      <c r="C23" s="103" t="s">
        <v>65</v>
      </c>
      <c r="D23" s="35"/>
      <c r="E23" s="84">
        <v>0.98</v>
      </c>
      <c r="F23" s="85">
        <v>0.97</v>
      </c>
      <c r="G23" s="86" t="s">
        <v>31</v>
      </c>
      <c r="H23" s="86" t="s">
        <v>32</v>
      </c>
    </row>
    <row r="24" spans="1:8" ht="48" x14ac:dyDescent="0.3">
      <c r="A24" s="116" t="s">
        <v>50</v>
      </c>
      <c r="B24" s="97" t="s">
        <v>17</v>
      </c>
      <c r="C24" s="103" t="s">
        <v>66</v>
      </c>
      <c r="E24" s="84">
        <v>0.98</v>
      </c>
      <c r="F24" s="85">
        <v>0.97</v>
      </c>
      <c r="G24" s="86" t="s">
        <v>31</v>
      </c>
      <c r="H24" s="86" t="s">
        <v>32</v>
      </c>
    </row>
    <row r="25" spans="1:8" ht="50.25" customHeight="1" x14ac:dyDescent="0.3">
      <c r="A25" s="116" t="s">
        <v>69</v>
      </c>
      <c r="B25" s="88" t="s">
        <v>16</v>
      </c>
      <c r="C25" s="103" t="s">
        <v>67</v>
      </c>
      <c r="E25" s="90">
        <v>75.400000000000006</v>
      </c>
      <c r="F25" s="90">
        <v>10</v>
      </c>
      <c r="G25" s="86" t="s">
        <v>31</v>
      </c>
      <c r="H25" s="86" t="s">
        <v>32</v>
      </c>
    </row>
    <row r="26" spans="1:8" ht="48" x14ac:dyDescent="0.3">
      <c r="A26" s="116" t="s">
        <v>69</v>
      </c>
      <c r="B26" s="97" t="s">
        <v>17</v>
      </c>
      <c r="C26" s="103" t="s">
        <v>68</v>
      </c>
      <c r="E26" s="84">
        <v>0.98</v>
      </c>
      <c r="F26" s="85">
        <v>0.97</v>
      </c>
      <c r="G26" s="86" t="s">
        <v>31</v>
      </c>
      <c r="H26" s="86" t="s">
        <v>32</v>
      </c>
    </row>
    <row r="27" spans="1:8" ht="48" x14ac:dyDescent="0.3">
      <c r="A27" s="116" t="s">
        <v>69</v>
      </c>
      <c r="B27" s="97" t="s">
        <v>17</v>
      </c>
      <c r="C27" s="103" t="s">
        <v>70</v>
      </c>
      <c r="E27" s="84">
        <v>0.98</v>
      </c>
      <c r="F27" s="85">
        <v>0.97</v>
      </c>
      <c r="G27" s="86" t="s">
        <v>31</v>
      </c>
      <c r="H27" s="86" t="s">
        <v>32</v>
      </c>
    </row>
    <row r="28" spans="1:8" ht="19.5" customHeight="1" x14ac:dyDescent="0.2">
      <c r="A28" s="104" t="s">
        <v>45</v>
      </c>
      <c r="B28" s="101"/>
      <c r="C28" s="105" t="s">
        <v>88</v>
      </c>
      <c r="D28" s="105"/>
      <c r="E28" s="92"/>
      <c r="F28" s="93"/>
      <c r="G28" s="94"/>
      <c r="H28" s="94"/>
    </row>
    <row r="29" spans="1:8" ht="28.5" customHeight="1" x14ac:dyDescent="0.25">
      <c r="A29" s="104"/>
      <c r="B29" s="102" t="s">
        <v>53</v>
      </c>
      <c r="C29" s="105"/>
      <c r="D29" s="105"/>
      <c r="E29" s="80" t="s">
        <v>18</v>
      </c>
      <c r="F29" s="80" t="s">
        <v>19</v>
      </c>
      <c r="G29" s="34" t="s">
        <v>14</v>
      </c>
      <c r="H29" s="34" t="s">
        <v>20</v>
      </c>
    </row>
  </sheetData>
  <mergeCells count="15">
    <mergeCell ref="A20:A21"/>
    <mergeCell ref="C20:D20"/>
    <mergeCell ref="C21:D21"/>
    <mergeCell ref="A28:A29"/>
    <mergeCell ref="C28:D29"/>
    <mergeCell ref="J1:K1"/>
    <mergeCell ref="K2:N2"/>
    <mergeCell ref="K3:N3"/>
    <mergeCell ref="C12:D12"/>
    <mergeCell ref="C11:D11"/>
    <mergeCell ref="A1:A2"/>
    <mergeCell ref="A6:A7"/>
    <mergeCell ref="A11:A12"/>
    <mergeCell ref="C1:D2"/>
    <mergeCell ref="C6:D7"/>
  </mergeCells>
  <pageMargins left="0.23622047244094491" right="0.23622047244094491" top="1.3385826771653544" bottom="0.74803149606299213" header="0.31496062992125984" footer="0.31496062992125984"/>
  <pageSetup paperSize="9" orientation="portrait" horizontalDpi="4294967293" verticalDpi="4294967293" r:id="rId1"/>
  <headerFooter>
    <oddHeader>&amp;C&amp;"Arial Narrow,Bold"&amp;20Report Title
Report Date/Issue&amp;R&amp;G</oddHeader>
    <oddFooter>&amp;L&amp;"Arial Narrow,Regular"&amp;10&amp;K00-048&amp;D&amp;C&amp;14&amp;K05+000THIS IS AN EXAMPLE SCORECARD ONLY&amp;R&amp;"Arial Narrow,Regular"&amp;10&amp;K00-048page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Normal="100" workbookViewId="0">
      <selection activeCell="O2" sqref="O2:Q3"/>
    </sheetView>
  </sheetViews>
  <sheetFormatPr defaultRowHeight="12.75" x14ac:dyDescent="0.2"/>
  <cols>
    <col min="1" max="1" width="9.140625" style="12"/>
    <col min="2" max="2" width="14.7109375" style="37" customWidth="1"/>
    <col min="3" max="3" width="1.85546875" style="12" customWidth="1"/>
    <col min="4" max="4" width="9.42578125" style="22" customWidth="1"/>
    <col min="5" max="6" width="16.85546875" style="19" customWidth="1"/>
    <col min="7" max="7" width="19.5703125" style="22" customWidth="1"/>
    <col min="8" max="8" width="11.42578125" style="22" customWidth="1"/>
    <col min="9" max="9" width="21.140625" style="22" customWidth="1"/>
    <col min="10" max="10" width="7.5703125" style="9" customWidth="1"/>
    <col min="11" max="11" width="9.42578125" style="9" customWidth="1"/>
    <col min="12" max="12" width="8.28515625" style="9" bestFit="1" customWidth="1"/>
    <col min="13" max="13" width="8.28515625" style="9" customWidth="1"/>
    <col min="14" max="14" width="23" style="27" customWidth="1"/>
    <col min="15" max="15" width="3.7109375" style="66" customWidth="1"/>
    <col min="16" max="16" width="88.7109375" style="66" customWidth="1"/>
    <col min="17" max="17" width="3.7109375" style="64" customWidth="1"/>
    <col min="18" max="16384" width="9.140625" style="12"/>
  </cols>
  <sheetData>
    <row r="1" spans="1:18" s="44" customFormat="1" ht="32.25" customHeight="1" x14ac:dyDescent="0.25">
      <c r="A1" s="110" t="s">
        <v>11</v>
      </c>
      <c r="B1" s="110"/>
      <c r="D1" s="111" t="s">
        <v>12</v>
      </c>
      <c r="E1" s="111"/>
      <c r="F1" s="111"/>
      <c r="G1" s="111"/>
      <c r="H1" s="111"/>
      <c r="I1" s="111"/>
      <c r="J1" s="111"/>
      <c r="K1" s="111"/>
      <c r="L1" s="111"/>
      <c r="M1" s="111"/>
      <c r="N1" s="43"/>
      <c r="O1" s="112" t="str">
        <f>B2</f>
        <v>Measure 1</v>
      </c>
      <c r="P1" s="112"/>
      <c r="Q1" s="112"/>
      <c r="R1" s="57" t="s">
        <v>13</v>
      </c>
    </row>
    <row r="2" spans="1:18" s="10" customFormat="1" ht="39" x14ac:dyDescent="0.25">
      <c r="A2" s="10" t="s">
        <v>0</v>
      </c>
      <c r="B2" s="1" t="s">
        <v>29</v>
      </c>
      <c r="D2" s="15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5" t="s">
        <v>15</v>
      </c>
      <c r="O2" s="109" t="s">
        <v>35</v>
      </c>
      <c r="P2" s="109"/>
      <c r="Q2" s="109"/>
      <c r="R2" s="59"/>
    </row>
    <row r="3" spans="1:18" ht="15.75" x14ac:dyDescent="0.25">
      <c r="A3" s="11">
        <v>40909</v>
      </c>
      <c r="B3" s="38">
        <v>4.7E-2</v>
      </c>
      <c r="D3" s="18">
        <f>AVERAGE(B3:B8)</f>
        <v>5.5999999999999994E-2</v>
      </c>
      <c r="E3" s="19">
        <f>E4</f>
        <v>4.3231999999999993E-2</v>
      </c>
      <c r="F3" s="19">
        <f>F4</f>
        <v>6.8767999999999996E-2</v>
      </c>
      <c r="G3" s="20"/>
      <c r="H3" s="21"/>
      <c r="I3" s="21"/>
      <c r="J3" s="5"/>
      <c r="K3" s="5"/>
      <c r="L3" s="5"/>
      <c r="M3" s="5"/>
      <c r="N3" s="26"/>
      <c r="O3" s="95" t="s">
        <v>16</v>
      </c>
      <c r="P3" s="96" t="s">
        <v>21</v>
      </c>
      <c r="Q3" s="61"/>
    </row>
    <row r="4" spans="1:18" x14ac:dyDescent="0.2">
      <c r="A4" s="11">
        <v>40940</v>
      </c>
      <c r="B4" s="38">
        <v>6.3E-2</v>
      </c>
      <c r="D4" s="22">
        <f t="shared" ref="D4:F19" si="0">D3</f>
        <v>5.5999999999999994E-2</v>
      </c>
      <c r="E4" s="24">
        <f>IF(D4-K4*2.66&lt;0,0,D4-K4*2.66)</f>
        <v>4.3231999999999993E-2</v>
      </c>
      <c r="F4" s="24">
        <f>D4+K4*2.66</f>
        <v>6.8767999999999996E-2</v>
      </c>
      <c r="G4" s="23"/>
      <c r="H4" s="23"/>
      <c r="I4" s="23"/>
      <c r="J4" s="9">
        <f t="shared" ref="J4:J29" si="1">IF(ISBLANK(B3),"",IF(ISBLANK(B4),"",ABS(B4-B3)))</f>
        <v>1.6E-2</v>
      </c>
      <c r="K4" s="24">
        <f>AVERAGE(J4:J8)</f>
        <v>4.8000000000000004E-3</v>
      </c>
      <c r="L4" s="24">
        <f>K4*3.27</f>
        <v>1.5696000000000002E-2</v>
      </c>
      <c r="Q4" s="61"/>
    </row>
    <row r="5" spans="1:18" x14ac:dyDescent="0.2">
      <c r="A5" s="11">
        <v>40969</v>
      </c>
      <c r="B5" s="38">
        <v>5.8999999999999997E-2</v>
      </c>
      <c r="D5" s="22">
        <f t="shared" si="0"/>
        <v>5.5999999999999994E-2</v>
      </c>
      <c r="E5" s="19">
        <f t="shared" si="0"/>
        <v>4.3231999999999993E-2</v>
      </c>
      <c r="F5" s="19">
        <f t="shared" si="0"/>
        <v>6.8767999999999996E-2</v>
      </c>
      <c r="J5" s="9">
        <f t="shared" si="1"/>
        <v>4.0000000000000036E-3</v>
      </c>
      <c r="K5" s="9">
        <f t="shared" ref="K5:L20" si="2">K4</f>
        <v>4.8000000000000004E-3</v>
      </c>
      <c r="L5" s="9">
        <f t="shared" si="2"/>
        <v>1.5696000000000002E-2</v>
      </c>
      <c r="P5" s="67"/>
      <c r="Q5" s="61"/>
    </row>
    <row r="6" spans="1:18" x14ac:dyDescent="0.2">
      <c r="A6" s="11">
        <v>41000</v>
      </c>
      <c r="B6" s="38">
        <v>5.6000000000000001E-2</v>
      </c>
      <c r="D6" s="22">
        <f t="shared" si="0"/>
        <v>5.5999999999999994E-2</v>
      </c>
      <c r="E6" s="19">
        <f t="shared" si="0"/>
        <v>4.3231999999999993E-2</v>
      </c>
      <c r="F6" s="19">
        <f t="shared" si="0"/>
        <v>6.8767999999999996E-2</v>
      </c>
      <c r="J6" s="9">
        <f t="shared" si="1"/>
        <v>2.9999999999999957E-3</v>
      </c>
      <c r="K6" s="9">
        <f t="shared" si="2"/>
        <v>4.8000000000000004E-3</v>
      </c>
      <c r="L6" s="9">
        <f t="shared" si="2"/>
        <v>1.5696000000000002E-2</v>
      </c>
    </row>
    <row r="7" spans="1:18" x14ac:dyDescent="0.2">
      <c r="A7" s="11">
        <v>41030</v>
      </c>
      <c r="B7" s="38">
        <v>5.6000000000000001E-2</v>
      </c>
      <c r="D7" s="22">
        <f t="shared" si="0"/>
        <v>5.5999999999999994E-2</v>
      </c>
      <c r="E7" s="19">
        <f t="shared" si="0"/>
        <v>4.3231999999999993E-2</v>
      </c>
      <c r="F7" s="19">
        <f t="shared" si="0"/>
        <v>6.8767999999999996E-2</v>
      </c>
      <c r="J7" s="9">
        <f t="shared" si="1"/>
        <v>0</v>
      </c>
      <c r="K7" s="9">
        <f t="shared" si="2"/>
        <v>4.8000000000000004E-3</v>
      </c>
      <c r="L7" s="9">
        <f t="shared" si="2"/>
        <v>1.5696000000000002E-2</v>
      </c>
      <c r="Q7" s="61"/>
    </row>
    <row r="8" spans="1:18" x14ac:dyDescent="0.2">
      <c r="A8" s="11">
        <v>41061</v>
      </c>
      <c r="B8" s="38">
        <v>5.5E-2</v>
      </c>
      <c r="D8" s="22">
        <f t="shared" si="0"/>
        <v>5.5999999999999994E-2</v>
      </c>
      <c r="E8" s="19">
        <f t="shared" si="0"/>
        <v>4.3231999999999993E-2</v>
      </c>
      <c r="F8" s="19">
        <f t="shared" si="0"/>
        <v>6.8767999999999996E-2</v>
      </c>
      <c r="J8" s="9">
        <f t="shared" si="1"/>
        <v>1.0000000000000009E-3</v>
      </c>
      <c r="K8" s="9">
        <f t="shared" si="2"/>
        <v>4.8000000000000004E-3</v>
      </c>
      <c r="L8" s="9">
        <f t="shared" si="2"/>
        <v>1.5696000000000002E-2</v>
      </c>
      <c r="Q8" s="61"/>
    </row>
    <row r="9" spans="1:18" x14ac:dyDescent="0.2">
      <c r="A9" s="11">
        <v>41091</v>
      </c>
      <c r="B9" s="38">
        <v>5.3999999999999999E-2</v>
      </c>
      <c r="D9" s="22">
        <f t="shared" si="0"/>
        <v>5.5999999999999994E-2</v>
      </c>
      <c r="E9" s="19">
        <f t="shared" si="0"/>
        <v>4.3231999999999993E-2</v>
      </c>
      <c r="F9" s="19">
        <f t="shared" si="0"/>
        <v>6.8767999999999996E-2</v>
      </c>
      <c r="J9" s="9">
        <f t="shared" si="1"/>
        <v>1.0000000000000009E-3</v>
      </c>
      <c r="K9" s="9">
        <f t="shared" si="2"/>
        <v>4.8000000000000004E-3</v>
      </c>
      <c r="L9" s="9">
        <f t="shared" si="2"/>
        <v>1.5696000000000002E-2</v>
      </c>
      <c r="Q9" s="61"/>
    </row>
    <row r="10" spans="1:18" x14ac:dyDescent="0.2">
      <c r="A10" s="11">
        <v>41122</v>
      </c>
      <c r="B10" s="38">
        <v>5.7000000000000002E-2</v>
      </c>
      <c r="D10" s="22">
        <f t="shared" si="0"/>
        <v>5.5999999999999994E-2</v>
      </c>
      <c r="E10" s="19">
        <f t="shared" si="0"/>
        <v>4.3231999999999993E-2</v>
      </c>
      <c r="F10" s="19">
        <f t="shared" si="0"/>
        <v>6.8767999999999996E-2</v>
      </c>
      <c r="J10" s="9">
        <f t="shared" si="1"/>
        <v>3.0000000000000027E-3</v>
      </c>
      <c r="K10" s="9">
        <f t="shared" si="2"/>
        <v>4.8000000000000004E-3</v>
      </c>
      <c r="L10" s="9">
        <f t="shared" si="2"/>
        <v>1.5696000000000002E-2</v>
      </c>
      <c r="Q10" s="61"/>
    </row>
    <row r="11" spans="1:18" x14ac:dyDescent="0.2">
      <c r="A11" s="11">
        <v>41153</v>
      </c>
      <c r="B11" s="38">
        <v>5.8999999999999997E-2</v>
      </c>
      <c r="D11" s="22">
        <f t="shared" si="0"/>
        <v>5.5999999999999994E-2</v>
      </c>
      <c r="E11" s="19">
        <f t="shared" si="0"/>
        <v>4.3231999999999993E-2</v>
      </c>
      <c r="F11" s="19">
        <f t="shared" si="0"/>
        <v>6.8767999999999996E-2</v>
      </c>
      <c r="J11" s="9">
        <f t="shared" si="1"/>
        <v>1.9999999999999948E-3</v>
      </c>
      <c r="K11" s="9">
        <f t="shared" si="2"/>
        <v>4.8000000000000004E-3</v>
      </c>
      <c r="L11" s="9">
        <f t="shared" si="2"/>
        <v>1.5696000000000002E-2</v>
      </c>
      <c r="Q11" s="61"/>
    </row>
    <row r="12" spans="1:18" x14ac:dyDescent="0.2">
      <c r="A12" s="11">
        <v>41183</v>
      </c>
      <c r="B12" s="38">
        <v>5.3999999999999999E-2</v>
      </c>
      <c r="D12" s="18">
        <f>AVERAGE(B12:B17)</f>
        <v>5.1666666666666666E-2</v>
      </c>
      <c r="E12" s="19">
        <f t="shared" si="0"/>
        <v>4.3231999999999993E-2</v>
      </c>
      <c r="F12" s="19">
        <f t="shared" si="0"/>
        <v>6.8767999999999996E-2</v>
      </c>
      <c r="J12" s="9">
        <f t="shared" si="1"/>
        <v>4.9999999999999975E-3</v>
      </c>
      <c r="K12" s="9">
        <f t="shared" si="2"/>
        <v>4.8000000000000004E-3</v>
      </c>
      <c r="L12" s="9">
        <f t="shared" si="2"/>
        <v>1.5696000000000002E-2</v>
      </c>
      <c r="Q12" s="61"/>
    </row>
    <row r="13" spans="1:18" x14ac:dyDescent="0.2">
      <c r="A13" s="11">
        <v>41214</v>
      </c>
      <c r="B13" s="38">
        <v>0.05</v>
      </c>
      <c r="D13" s="22">
        <f t="shared" si="0"/>
        <v>5.1666666666666666E-2</v>
      </c>
      <c r="E13" s="24">
        <f>IF(D13-K13*2.66&lt;0,0,D13-K13*2.66)</f>
        <v>3.9430666666666669E-2</v>
      </c>
      <c r="F13" s="24">
        <f>D13+K13*2.66</f>
        <v>6.3902666666666663E-2</v>
      </c>
      <c r="J13" s="9">
        <f t="shared" si="1"/>
        <v>3.9999999999999966E-3</v>
      </c>
      <c r="K13" s="24">
        <f>AVERAGE(J13:J17)</f>
        <v>4.5999999999999982E-3</v>
      </c>
      <c r="L13" s="24">
        <f>K13*3.27</f>
        <v>1.5041999999999995E-2</v>
      </c>
      <c r="Q13" s="61"/>
    </row>
    <row r="14" spans="1:18" x14ac:dyDescent="0.2">
      <c r="A14" s="11">
        <v>41244</v>
      </c>
      <c r="B14" s="38">
        <v>5.3999999999999999E-2</v>
      </c>
      <c r="D14" s="22">
        <f t="shared" si="0"/>
        <v>5.1666666666666666E-2</v>
      </c>
      <c r="E14" s="19">
        <f t="shared" si="0"/>
        <v>3.9430666666666669E-2</v>
      </c>
      <c r="F14" s="19">
        <f t="shared" si="0"/>
        <v>6.3902666666666663E-2</v>
      </c>
      <c r="J14" s="9">
        <f t="shared" si="1"/>
        <v>3.9999999999999966E-3</v>
      </c>
      <c r="K14" s="9">
        <f t="shared" si="2"/>
        <v>4.5999999999999982E-3</v>
      </c>
      <c r="L14" s="9">
        <f t="shared" si="2"/>
        <v>1.5041999999999995E-2</v>
      </c>
      <c r="Q14" s="61"/>
    </row>
    <row r="15" spans="1:18" x14ac:dyDescent="0.2">
      <c r="A15" s="11">
        <v>41275</v>
      </c>
      <c r="B15" s="38">
        <v>4.5999999999999999E-2</v>
      </c>
      <c r="D15" s="22">
        <f t="shared" si="0"/>
        <v>5.1666666666666666E-2</v>
      </c>
      <c r="E15" s="19">
        <f t="shared" si="0"/>
        <v>3.9430666666666669E-2</v>
      </c>
      <c r="F15" s="19">
        <f t="shared" si="0"/>
        <v>6.3902666666666663E-2</v>
      </c>
      <c r="J15" s="9">
        <f t="shared" si="1"/>
        <v>8.0000000000000002E-3</v>
      </c>
      <c r="K15" s="9">
        <f t="shared" si="2"/>
        <v>4.5999999999999982E-3</v>
      </c>
      <c r="L15" s="9">
        <f t="shared" si="2"/>
        <v>1.5041999999999995E-2</v>
      </c>
      <c r="Q15" s="61"/>
    </row>
    <row r="16" spans="1:18" x14ac:dyDescent="0.2">
      <c r="A16" s="11">
        <v>41306</v>
      </c>
      <c r="B16" s="38">
        <v>5.2999999999999999E-2</v>
      </c>
      <c r="D16" s="22">
        <f t="shared" si="0"/>
        <v>5.1666666666666666E-2</v>
      </c>
      <c r="E16" s="19">
        <f t="shared" si="0"/>
        <v>3.9430666666666669E-2</v>
      </c>
      <c r="F16" s="19">
        <f t="shared" si="0"/>
        <v>6.3902666666666663E-2</v>
      </c>
      <c r="J16" s="9">
        <f t="shared" si="1"/>
        <v>6.9999999999999993E-3</v>
      </c>
      <c r="K16" s="9">
        <f t="shared" si="2"/>
        <v>4.5999999999999982E-3</v>
      </c>
      <c r="L16" s="9">
        <f t="shared" si="2"/>
        <v>1.5041999999999995E-2</v>
      </c>
      <c r="Q16" s="61"/>
    </row>
    <row r="17" spans="1:17" x14ac:dyDescent="0.2">
      <c r="A17" s="11">
        <v>41334</v>
      </c>
      <c r="B17" s="38">
        <v>5.2999999999999999E-2</v>
      </c>
      <c r="D17" s="22">
        <f t="shared" si="0"/>
        <v>5.1666666666666666E-2</v>
      </c>
      <c r="E17" s="19">
        <f t="shared" si="0"/>
        <v>3.9430666666666669E-2</v>
      </c>
      <c r="F17" s="19">
        <f t="shared" si="0"/>
        <v>6.3902666666666663E-2</v>
      </c>
      <c r="J17" s="9">
        <f t="shared" si="1"/>
        <v>0</v>
      </c>
      <c r="K17" s="9">
        <f t="shared" si="2"/>
        <v>4.5999999999999982E-3</v>
      </c>
      <c r="L17" s="9">
        <f t="shared" si="2"/>
        <v>1.5041999999999995E-2</v>
      </c>
      <c r="Q17" s="61"/>
    </row>
    <row r="18" spans="1:17" x14ac:dyDescent="0.2">
      <c r="A18" s="11">
        <v>41365</v>
      </c>
      <c r="B18" s="38">
        <v>5.0999999999999997E-2</v>
      </c>
      <c r="D18" s="22">
        <f t="shared" si="0"/>
        <v>5.1666666666666666E-2</v>
      </c>
      <c r="E18" s="19">
        <f t="shared" si="0"/>
        <v>3.9430666666666669E-2</v>
      </c>
      <c r="F18" s="19">
        <f t="shared" si="0"/>
        <v>6.3902666666666663E-2</v>
      </c>
      <c r="J18" s="9">
        <f t="shared" si="1"/>
        <v>2.0000000000000018E-3</v>
      </c>
      <c r="K18" s="9">
        <f t="shared" si="2"/>
        <v>4.5999999999999982E-3</v>
      </c>
      <c r="L18" s="9">
        <f t="shared" si="2"/>
        <v>1.5041999999999995E-2</v>
      </c>
      <c r="Q18" s="61"/>
    </row>
    <row r="19" spans="1:17" x14ac:dyDescent="0.2">
      <c r="A19" s="11">
        <v>41395</v>
      </c>
      <c r="B19" s="38">
        <v>5.2999999999999999E-2</v>
      </c>
      <c r="D19" s="22">
        <f t="shared" si="0"/>
        <v>5.1666666666666666E-2</v>
      </c>
      <c r="E19" s="19">
        <f t="shared" si="0"/>
        <v>3.9430666666666669E-2</v>
      </c>
      <c r="F19" s="19">
        <f t="shared" si="0"/>
        <v>6.3902666666666663E-2</v>
      </c>
      <c r="J19" s="9">
        <f t="shared" si="1"/>
        <v>2.0000000000000018E-3</v>
      </c>
      <c r="K19" s="9">
        <f t="shared" si="2"/>
        <v>4.5999999999999982E-3</v>
      </c>
      <c r="L19" s="9">
        <f t="shared" si="2"/>
        <v>1.5041999999999995E-2</v>
      </c>
      <c r="Q19" s="61"/>
    </row>
    <row r="20" spans="1:17" x14ac:dyDescent="0.2">
      <c r="A20" s="11">
        <v>41426</v>
      </c>
      <c r="B20" s="38">
        <v>5.1999999999999998E-2</v>
      </c>
      <c r="D20" s="22">
        <f t="shared" ref="D20:F28" si="3">D19</f>
        <v>5.1666666666666666E-2</v>
      </c>
      <c r="E20" s="19">
        <f t="shared" si="3"/>
        <v>3.9430666666666669E-2</v>
      </c>
      <c r="F20" s="19">
        <f t="shared" si="3"/>
        <v>6.3902666666666663E-2</v>
      </c>
      <c r="J20" s="9">
        <f t="shared" si="1"/>
        <v>1.0000000000000009E-3</v>
      </c>
      <c r="K20" s="9">
        <f t="shared" si="2"/>
        <v>4.5999999999999982E-3</v>
      </c>
      <c r="L20" s="9">
        <f t="shared" si="2"/>
        <v>1.5041999999999995E-2</v>
      </c>
      <c r="Q20" s="61"/>
    </row>
    <row r="21" spans="1:17" x14ac:dyDescent="0.2">
      <c r="A21" s="11">
        <v>41456</v>
      </c>
      <c r="B21" s="38">
        <v>0.05</v>
      </c>
      <c r="D21" s="22">
        <f t="shared" si="3"/>
        <v>5.1666666666666666E-2</v>
      </c>
      <c r="E21" s="19">
        <f t="shared" si="3"/>
        <v>3.9430666666666669E-2</v>
      </c>
      <c r="F21" s="19">
        <f t="shared" si="3"/>
        <v>6.3902666666666663E-2</v>
      </c>
      <c r="J21" s="9">
        <f t="shared" si="1"/>
        <v>1.9999999999999948E-3</v>
      </c>
      <c r="K21" s="9">
        <f t="shared" ref="K21:L28" si="4">K20</f>
        <v>4.5999999999999982E-3</v>
      </c>
      <c r="L21" s="9">
        <f t="shared" si="4"/>
        <v>1.5041999999999995E-2</v>
      </c>
      <c r="Q21" s="61"/>
    </row>
    <row r="22" spans="1:17" x14ac:dyDescent="0.2">
      <c r="A22" s="11">
        <v>41487</v>
      </c>
      <c r="B22" s="38">
        <v>6.5000000000000002E-2</v>
      </c>
      <c r="D22" s="18">
        <f>AVERAGE(B22:B27)</f>
        <v>5.9166666666666666E-2</v>
      </c>
      <c r="E22" s="19">
        <f t="shared" si="3"/>
        <v>3.9430666666666669E-2</v>
      </c>
      <c r="F22" s="19">
        <f t="shared" si="3"/>
        <v>6.3902666666666663E-2</v>
      </c>
      <c r="J22" s="9">
        <f t="shared" si="1"/>
        <v>1.4999999999999999E-2</v>
      </c>
      <c r="K22" s="9">
        <f t="shared" si="4"/>
        <v>4.5999999999999982E-3</v>
      </c>
      <c r="L22" s="9">
        <f t="shared" si="4"/>
        <v>1.5041999999999995E-2</v>
      </c>
      <c r="Q22" s="61"/>
    </row>
    <row r="23" spans="1:17" x14ac:dyDescent="0.2">
      <c r="A23" s="11">
        <v>41518</v>
      </c>
      <c r="B23" s="38">
        <v>5.8999999999999997E-2</v>
      </c>
      <c r="D23" s="22">
        <f t="shared" si="3"/>
        <v>5.9166666666666666E-2</v>
      </c>
      <c r="E23" s="24">
        <f>IF(D23-K23*2.66&lt;0,0,D23-K23*2.66)</f>
        <v>3.7354666666666661E-2</v>
      </c>
      <c r="F23" s="24">
        <f>D23+K23*2.66</f>
        <v>8.0978666666666671E-2</v>
      </c>
      <c r="J23" s="9">
        <f t="shared" si="1"/>
        <v>6.0000000000000053E-3</v>
      </c>
      <c r="K23" s="24">
        <f>AVERAGE(J23:J27)</f>
        <v>8.2000000000000024E-3</v>
      </c>
      <c r="L23" s="24">
        <f>K23*3.27</f>
        <v>2.6814000000000008E-2</v>
      </c>
      <c r="Q23" s="61"/>
    </row>
    <row r="24" spans="1:17" x14ac:dyDescent="0.2">
      <c r="A24" s="11">
        <v>41548</v>
      </c>
      <c r="B24" s="38">
        <v>6.2E-2</v>
      </c>
      <c r="D24" s="22">
        <f t="shared" si="3"/>
        <v>5.9166666666666666E-2</v>
      </c>
      <c r="E24" s="19">
        <f t="shared" si="3"/>
        <v>3.7354666666666661E-2</v>
      </c>
      <c r="F24" s="19">
        <f t="shared" si="3"/>
        <v>8.0978666666666671E-2</v>
      </c>
      <c r="J24" s="9">
        <f t="shared" si="1"/>
        <v>3.0000000000000027E-3</v>
      </c>
      <c r="K24" s="9">
        <f t="shared" si="4"/>
        <v>8.2000000000000024E-3</v>
      </c>
      <c r="L24" s="9">
        <f t="shared" si="4"/>
        <v>2.6814000000000008E-2</v>
      </c>
      <c r="Q24" s="61"/>
    </row>
    <row r="25" spans="1:17" x14ac:dyDescent="0.2">
      <c r="A25" s="11">
        <v>41579</v>
      </c>
      <c r="B25" s="38">
        <v>6.0999999999999999E-2</v>
      </c>
      <c r="D25" s="22">
        <f t="shared" si="3"/>
        <v>5.9166666666666666E-2</v>
      </c>
      <c r="E25" s="19">
        <f t="shared" si="3"/>
        <v>3.7354666666666661E-2</v>
      </c>
      <c r="F25" s="19">
        <f t="shared" si="3"/>
        <v>8.0978666666666671E-2</v>
      </c>
      <c r="J25" s="9">
        <f t="shared" si="1"/>
        <v>1.0000000000000009E-3</v>
      </c>
      <c r="K25" s="9">
        <f t="shared" si="4"/>
        <v>8.2000000000000024E-3</v>
      </c>
      <c r="L25" s="9">
        <f t="shared" si="4"/>
        <v>2.6814000000000008E-2</v>
      </c>
      <c r="Q25" s="61"/>
    </row>
    <row r="26" spans="1:17" ht="15.75" x14ac:dyDescent="0.25">
      <c r="A26" s="11">
        <v>41609</v>
      </c>
      <c r="B26" s="38">
        <v>4.5999999999999999E-2</v>
      </c>
      <c r="D26" s="22">
        <f t="shared" si="3"/>
        <v>5.9166666666666666E-2</v>
      </c>
      <c r="E26" s="19">
        <f t="shared" si="3"/>
        <v>3.7354666666666661E-2</v>
      </c>
      <c r="F26" s="19">
        <f t="shared" si="3"/>
        <v>8.0978666666666671E-2</v>
      </c>
      <c r="H26" s="22">
        <v>0.05</v>
      </c>
      <c r="J26" s="9">
        <f t="shared" si="1"/>
        <v>1.4999999999999999E-2</v>
      </c>
      <c r="K26" s="9">
        <f t="shared" si="4"/>
        <v>8.2000000000000024E-3</v>
      </c>
      <c r="L26" s="9">
        <f t="shared" si="4"/>
        <v>2.6814000000000008E-2</v>
      </c>
      <c r="P26" s="60" t="s">
        <v>22</v>
      </c>
      <c r="Q26" s="61"/>
    </row>
    <row r="27" spans="1:17" x14ac:dyDescent="0.2">
      <c r="A27" s="11">
        <v>41640</v>
      </c>
      <c r="B27" s="38">
        <v>6.2E-2</v>
      </c>
      <c r="D27" s="22">
        <f t="shared" si="3"/>
        <v>5.9166666666666666E-2</v>
      </c>
      <c r="E27" s="19">
        <f t="shared" si="3"/>
        <v>3.7354666666666661E-2</v>
      </c>
      <c r="F27" s="19">
        <f t="shared" si="3"/>
        <v>8.0978666666666671E-2</v>
      </c>
      <c r="J27" s="9">
        <f t="shared" si="1"/>
        <v>1.6E-2</v>
      </c>
      <c r="K27" s="9">
        <f t="shared" si="4"/>
        <v>8.2000000000000024E-3</v>
      </c>
      <c r="L27" s="9">
        <f t="shared" si="4"/>
        <v>2.6814000000000008E-2</v>
      </c>
      <c r="P27" s="52"/>
      <c r="Q27" s="61"/>
    </row>
    <row r="28" spans="1:17" x14ac:dyDescent="0.2">
      <c r="A28" s="11">
        <v>41671</v>
      </c>
      <c r="B28" s="38">
        <v>5.6000000000000001E-2</v>
      </c>
      <c r="D28" s="22">
        <f t="shared" si="3"/>
        <v>5.9166666666666666E-2</v>
      </c>
      <c r="E28" s="19">
        <f t="shared" si="3"/>
        <v>3.7354666666666661E-2</v>
      </c>
      <c r="F28" s="19">
        <f t="shared" si="3"/>
        <v>8.0978666666666671E-2</v>
      </c>
      <c r="J28" s="9">
        <f t="shared" si="1"/>
        <v>5.9999999999999984E-3</v>
      </c>
      <c r="K28" s="9">
        <f t="shared" si="4"/>
        <v>8.2000000000000024E-3</v>
      </c>
      <c r="L28" s="9">
        <f t="shared" si="4"/>
        <v>2.6814000000000008E-2</v>
      </c>
      <c r="P28" s="52"/>
      <c r="Q28" s="61"/>
    </row>
    <row r="29" spans="1:17" x14ac:dyDescent="0.2">
      <c r="A29" s="11">
        <v>41699</v>
      </c>
      <c r="B29" s="38">
        <v>6.0999999999999999E-2</v>
      </c>
      <c r="D29" s="22">
        <f t="shared" ref="D29:F29" si="5">D28</f>
        <v>5.9166666666666666E-2</v>
      </c>
      <c r="E29" s="19">
        <f t="shared" si="5"/>
        <v>3.7354666666666661E-2</v>
      </c>
      <c r="F29" s="19">
        <f t="shared" si="5"/>
        <v>8.0978666666666671E-2</v>
      </c>
      <c r="J29" s="9">
        <f t="shared" si="1"/>
        <v>4.9999999999999975E-3</v>
      </c>
      <c r="K29" s="9">
        <f t="shared" ref="K29:L29" si="6">K28</f>
        <v>8.2000000000000024E-3</v>
      </c>
      <c r="L29" s="9">
        <f t="shared" si="6"/>
        <v>2.6814000000000008E-2</v>
      </c>
      <c r="P29" s="52"/>
    </row>
    <row r="30" spans="1:17" x14ac:dyDescent="0.2">
      <c r="A30" s="11">
        <v>41730</v>
      </c>
      <c r="B30" s="38">
        <v>6.2E-2</v>
      </c>
      <c r="D30" s="22">
        <f t="shared" ref="D30:F30" si="7">D29</f>
        <v>5.9166666666666666E-2</v>
      </c>
      <c r="E30" s="19">
        <f t="shared" si="7"/>
        <v>3.7354666666666661E-2</v>
      </c>
      <c r="F30" s="19">
        <f t="shared" si="7"/>
        <v>8.0978666666666671E-2</v>
      </c>
      <c r="K30" s="9">
        <f t="shared" ref="K30:L30" si="8">K29</f>
        <v>8.2000000000000024E-3</v>
      </c>
      <c r="L30" s="9">
        <f t="shared" si="8"/>
        <v>2.6814000000000008E-2</v>
      </c>
      <c r="P30" s="52"/>
    </row>
    <row r="31" spans="1:17" x14ac:dyDescent="0.2">
      <c r="A31" s="11">
        <v>41760</v>
      </c>
      <c r="B31" s="38"/>
      <c r="D31" s="22">
        <f t="shared" ref="D31:F31" si="9">D30</f>
        <v>5.9166666666666666E-2</v>
      </c>
      <c r="E31" s="19">
        <f t="shared" si="9"/>
        <v>3.7354666666666661E-2</v>
      </c>
      <c r="F31" s="19">
        <f t="shared" si="9"/>
        <v>8.0978666666666671E-2</v>
      </c>
      <c r="K31" s="9">
        <f t="shared" ref="K31:L31" si="10">K30</f>
        <v>8.2000000000000024E-3</v>
      </c>
      <c r="L31" s="9">
        <f t="shared" si="10"/>
        <v>2.6814000000000008E-2</v>
      </c>
      <c r="P31" s="52"/>
    </row>
    <row r="32" spans="1:17" ht="15.75" x14ac:dyDescent="0.25">
      <c r="A32" s="11">
        <v>41791</v>
      </c>
      <c r="B32" s="38"/>
      <c r="D32" s="22">
        <f t="shared" ref="D32:F32" si="11">D31</f>
        <v>5.9166666666666666E-2</v>
      </c>
      <c r="E32" s="19">
        <f t="shared" si="11"/>
        <v>3.7354666666666661E-2</v>
      </c>
      <c r="F32" s="19">
        <f t="shared" si="11"/>
        <v>8.0978666666666671E-2</v>
      </c>
      <c r="H32" s="22">
        <v>4.4999999999999998E-2</v>
      </c>
      <c r="K32" s="9">
        <f t="shared" ref="K32:L32" si="12">K31</f>
        <v>8.2000000000000024E-3</v>
      </c>
      <c r="L32" s="9">
        <f t="shared" si="12"/>
        <v>2.6814000000000008E-2</v>
      </c>
      <c r="P32" s="60" t="s">
        <v>23</v>
      </c>
    </row>
    <row r="33" spans="1:12" x14ac:dyDescent="0.2">
      <c r="A33" s="11">
        <v>41821</v>
      </c>
      <c r="B33" s="38"/>
      <c r="D33" s="22">
        <f t="shared" ref="D33:F33" si="13">D32</f>
        <v>5.9166666666666666E-2</v>
      </c>
      <c r="E33" s="19">
        <f t="shared" si="13"/>
        <v>3.7354666666666661E-2</v>
      </c>
      <c r="F33" s="19">
        <f t="shared" si="13"/>
        <v>8.0978666666666671E-2</v>
      </c>
      <c r="K33" s="9">
        <f t="shared" ref="K33:L33" si="14">K32</f>
        <v>8.2000000000000024E-3</v>
      </c>
      <c r="L33" s="9">
        <f t="shared" si="14"/>
        <v>2.6814000000000008E-2</v>
      </c>
    </row>
    <row r="34" spans="1:12" x14ac:dyDescent="0.2">
      <c r="A34" s="11">
        <v>41852</v>
      </c>
      <c r="B34" s="38"/>
      <c r="D34" s="22">
        <f t="shared" ref="D34:F34" si="15">D33</f>
        <v>5.9166666666666666E-2</v>
      </c>
      <c r="E34" s="19">
        <f t="shared" si="15"/>
        <v>3.7354666666666661E-2</v>
      </c>
      <c r="F34" s="19">
        <f t="shared" si="15"/>
        <v>8.0978666666666671E-2</v>
      </c>
      <c r="K34" s="9">
        <f t="shared" ref="K34:L34" si="16">K33</f>
        <v>8.2000000000000024E-3</v>
      </c>
      <c r="L34" s="9">
        <f t="shared" si="16"/>
        <v>2.6814000000000008E-2</v>
      </c>
    </row>
    <row r="35" spans="1:12" x14ac:dyDescent="0.2">
      <c r="A35" s="11">
        <v>41883</v>
      </c>
      <c r="B35" s="38"/>
      <c r="D35" s="22">
        <f t="shared" ref="D35:F35" si="17">D34</f>
        <v>5.9166666666666666E-2</v>
      </c>
      <c r="E35" s="19">
        <f t="shared" si="17"/>
        <v>3.7354666666666661E-2</v>
      </c>
      <c r="F35" s="19">
        <f t="shared" si="17"/>
        <v>8.0978666666666671E-2</v>
      </c>
      <c r="K35" s="9">
        <f t="shared" ref="K35:L35" si="18">K34</f>
        <v>8.2000000000000024E-3</v>
      </c>
      <c r="L35" s="9">
        <f t="shared" si="18"/>
        <v>2.6814000000000008E-2</v>
      </c>
    </row>
    <row r="36" spans="1:12" x14ac:dyDescent="0.2">
      <c r="A36" s="11">
        <v>41913</v>
      </c>
      <c r="B36" s="38"/>
      <c r="D36" s="22">
        <f t="shared" ref="D36:F36" si="19">D35</f>
        <v>5.9166666666666666E-2</v>
      </c>
      <c r="E36" s="19">
        <f t="shared" si="19"/>
        <v>3.7354666666666661E-2</v>
      </c>
      <c r="F36" s="19">
        <f t="shared" si="19"/>
        <v>8.0978666666666671E-2</v>
      </c>
      <c r="K36" s="9">
        <f t="shared" ref="K36:L36" si="20">K35</f>
        <v>8.2000000000000024E-3</v>
      </c>
      <c r="L36" s="9">
        <f t="shared" si="20"/>
        <v>2.6814000000000008E-2</v>
      </c>
    </row>
    <row r="37" spans="1:12" x14ac:dyDescent="0.2">
      <c r="A37" s="11">
        <v>41944</v>
      </c>
      <c r="B37" s="38"/>
      <c r="D37" s="22">
        <f t="shared" ref="D37:F37" si="21">D36</f>
        <v>5.9166666666666666E-2</v>
      </c>
      <c r="E37" s="19">
        <f t="shared" si="21"/>
        <v>3.7354666666666661E-2</v>
      </c>
      <c r="F37" s="19">
        <f t="shared" si="21"/>
        <v>8.0978666666666671E-2</v>
      </c>
      <c r="K37" s="9">
        <f t="shared" ref="K37:L37" si="22">K36</f>
        <v>8.2000000000000024E-3</v>
      </c>
      <c r="L37" s="9">
        <f t="shared" si="22"/>
        <v>2.6814000000000008E-2</v>
      </c>
    </row>
    <row r="38" spans="1:12" x14ac:dyDescent="0.2">
      <c r="A38" s="11">
        <v>41974</v>
      </c>
      <c r="B38" s="38"/>
      <c r="D38" s="22">
        <f t="shared" ref="D38:F38" si="23">D37</f>
        <v>5.9166666666666666E-2</v>
      </c>
      <c r="E38" s="19">
        <f t="shared" si="23"/>
        <v>3.7354666666666661E-2</v>
      </c>
      <c r="F38" s="19">
        <f t="shared" si="23"/>
        <v>8.0978666666666671E-2</v>
      </c>
      <c r="H38" s="22">
        <v>0.04</v>
      </c>
      <c r="K38" s="9">
        <f t="shared" ref="K38:L38" si="24">K37</f>
        <v>8.2000000000000024E-3</v>
      </c>
      <c r="L38" s="9">
        <f t="shared" si="24"/>
        <v>2.6814000000000008E-2</v>
      </c>
    </row>
    <row r="39" spans="1:12" x14ac:dyDescent="0.2">
      <c r="A39" s="11">
        <v>42005</v>
      </c>
      <c r="B39" s="38"/>
      <c r="D39" s="22">
        <f t="shared" ref="D39:F39" si="25">D38</f>
        <v>5.9166666666666666E-2</v>
      </c>
      <c r="E39" s="19">
        <f t="shared" si="25"/>
        <v>3.7354666666666661E-2</v>
      </c>
      <c r="F39" s="19">
        <f t="shared" si="25"/>
        <v>8.0978666666666671E-2</v>
      </c>
      <c r="K39" s="9">
        <f t="shared" ref="K39:L39" si="26">K38</f>
        <v>8.2000000000000024E-3</v>
      </c>
      <c r="L39" s="9">
        <f t="shared" si="26"/>
        <v>2.6814000000000008E-2</v>
      </c>
    </row>
    <row r="40" spans="1:12" x14ac:dyDescent="0.2">
      <c r="A40" s="11"/>
    </row>
    <row r="41" spans="1:12" x14ac:dyDescent="0.2">
      <c r="A41" s="11"/>
    </row>
    <row r="42" spans="1:12" x14ac:dyDescent="0.2">
      <c r="A42" s="11"/>
    </row>
    <row r="43" spans="1:12" x14ac:dyDescent="0.2">
      <c r="A43" s="11"/>
    </row>
    <row r="44" spans="1:12" x14ac:dyDescent="0.2">
      <c r="A44" s="11"/>
    </row>
  </sheetData>
  <mergeCells count="4">
    <mergeCell ref="O2:Q2"/>
    <mergeCell ref="A1:B1"/>
    <mergeCell ref="D1:M1"/>
    <mergeCell ref="O1:Q1"/>
  </mergeCells>
  <pageMargins left="0.25" right="0.25" top="0.75" bottom="0.75" header="0.3" footer="0.3"/>
  <pageSetup paperSize="9" orientation="portrait" horizontalDpi="4294967293" verticalDpi="4294967293" r:id="rId1"/>
  <headerFooter>
    <oddHeader>&amp;C&amp;"Arial,Bold"Report Title | Report Date/Issue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9"/>
  <sheetViews>
    <sheetView zoomScaleNormal="100" workbookViewId="0">
      <selection activeCell="O2" sqref="O2:Q3"/>
    </sheetView>
  </sheetViews>
  <sheetFormatPr defaultRowHeight="12.75" x14ac:dyDescent="0.2"/>
  <cols>
    <col min="1" max="1" width="9.140625" style="12"/>
    <col min="2" max="2" width="14.7109375" style="37" customWidth="1"/>
    <col min="3" max="3" width="1.85546875" style="41" customWidth="1"/>
    <col min="4" max="4" width="9.42578125" style="22" customWidth="1"/>
    <col min="5" max="6" width="15.42578125" style="19" customWidth="1"/>
    <col min="7" max="7" width="21.28515625" style="22" customWidth="1"/>
    <col min="8" max="8" width="11.42578125" style="22" customWidth="1"/>
    <col min="9" max="9" width="19.5703125" style="22" customWidth="1"/>
    <col min="10" max="10" width="7.5703125" style="9" customWidth="1"/>
    <col min="11" max="11" width="9.42578125" style="9" customWidth="1"/>
    <col min="12" max="12" width="8.28515625" style="9" bestFit="1" customWidth="1"/>
    <col min="13" max="13" width="8.28515625" style="9" customWidth="1"/>
    <col min="14" max="14" width="23" style="27" customWidth="1"/>
    <col min="15" max="15" width="3.7109375" style="66" customWidth="1"/>
    <col min="16" max="16" width="88.7109375" style="66" customWidth="1"/>
    <col min="17" max="17" width="3.7109375" style="64" customWidth="1"/>
    <col min="18" max="16384" width="9.140625" style="12"/>
  </cols>
  <sheetData>
    <row r="1" spans="1:19" s="44" customFormat="1" ht="32.25" customHeight="1" x14ac:dyDescent="0.25">
      <c r="A1" s="110" t="s">
        <v>11</v>
      </c>
      <c r="B1" s="110"/>
      <c r="C1" s="42"/>
      <c r="D1" s="111" t="s">
        <v>12</v>
      </c>
      <c r="E1" s="111"/>
      <c r="F1" s="111"/>
      <c r="G1" s="111"/>
      <c r="H1" s="111"/>
      <c r="I1" s="111"/>
      <c r="J1" s="111"/>
      <c r="K1" s="111"/>
      <c r="L1" s="111"/>
      <c r="M1" s="111"/>
      <c r="N1" s="43"/>
      <c r="O1" s="113" t="str">
        <f>B2</f>
        <v>Measure 2</v>
      </c>
      <c r="P1" s="114"/>
      <c r="Q1" s="115"/>
      <c r="R1" s="45" t="s">
        <v>13</v>
      </c>
    </row>
    <row r="2" spans="1:19" s="10" customFormat="1" ht="39" customHeight="1" x14ac:dyDescent="0.2">
      <c r="A2" s="10" t="s">
        <v>0</v>
      </c>
      <c r="B2" s="39" t="s">
        <v>30</v>
      </c>
      <c r="C2" s="39"/>
      <c r="D2" s="15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5" t="s">
        <v>15</v>
      </c>
      <c r="O2" s="109" t="s">
        <v>35</v>
      </c>
      <c r="P2" s="109"/>
      <c r="Q2" s="109"/>
      <c r="R2" s="12"/>
      <c r="S2" s="12"/>
    </row>
    <row r="3" spans="1:19" ht="15.75" x14ac:dyDescent="0.25">
      <c r="A3" s="11">
        <v>40909</v>
      </c>
      <c r="B3" s="38">
        <v>0.89800000000000002</v>
      </c>
      <c r="D3" s="18">
        <f>AVERAGE(B3:B8)</f>
        <v>0.89466666666666672</v>
      </c>
      <c r="E3" s="19">
        <f>E4</f>
        <v>0.88349466666666676</v>
      </c>
      <c r="F3" s="19">
        <f>F4</f>
        <v>0.90583866666666668</v>
      </c>
      <c r="G3" s="20"/>
      <c r="H3" s="21"/>
      <c r="I3" s="21"/>
      <c r="J3" s="5"/>
      <c r="K3" s="5"/>
      <c r="L3" s="5"/>
      <c r="M3" s="5"/>
      <c r="N3" s="26"/>
      <c r="O3" s="95" t="s">
        <v>16</v>
      </c>
      <c r="P3" s="96" t="s">
        <v>21</v>
      </c>
      <c r="Q3" s="61"/>
    </row>
    <row r="4" spans="1:19" x14ac:dyDescent="0.2">
      <c r="A4" s="11">
        <v>40940</v>
      </c>
      <c r="B4" s="38">
        <v>0.89100000000000001</v>
      </c>
      <c r="D4" s="22">
        <f t="shared" ref="D4:F19" si="0">D3</f>
        <v>0.89466666666666672</v>
      </c>
      <c r="E4" s="24">
        <f>IF(D4-K4*2.66&lt;0,0,D4-K4*2.66)</f>
        <v>0.88349466666666676</v>
      </c>
      <c r="F4" s="24">
        <f>D4+K4*2.66</f>
        <v>0.90583866666666668</v>
      </c>
      <c r="G4" s="23"/>
      <c r="H4" s="23"/>
      <c r="I4" s="23"/>
      <c r="J4" s="9">
        <f t="shared" ref="J4:J16" si="1">IF(ISBLANK(B3),"",IF(ISBLANK(B4),"",ABS(B4-B3)))</f>
        <v>7.0000000000000062E-3</v>
      </c>
      <c r="K4" s="24">
        <f>AVERAGE(J4:J8)</f>
        <v>4.2000000000000041E-3</v>
      </c>
      <c r="L4" s="24">
        <f>K4*3.27</f>
        <v>1.3734000000000014E-2</v>
      </c>
      <c r="Q4" s="61"/>
    </row>
    <row r="5" spans="1:19" x14ac:dyDescent="0.2">
      <c r="A5" s="11">
        <v>40969</v>
      </c>
      <c r="B5" s="38">
        <v>0.89300000000000002</v>
      </c>
      <c r="D5" s="22">
        <f t="shared" si="0"/>
        <v>0.89466666666666672</v>
      </c>
      <c r="E5" s="19">
        <f t="shared" si="0"/>
        <v>0.88349466666666676</v>
      </c>
      <c r="F5" s="19">
        <f t="shared" si="0"/>
        <v>0.90583866666666668</v>
      </c>
      <c r="J5" s="9">
        <f t="shared" si="1"/>
        <v>2.0000000000000018E-3</v>
      </c>
      <c r="K5" s="9">
        <f t="shared" ref="K5:L19" si="2">K4</f>
        <v>4.2000000000000041E-3</v>
      </c>
      <c r="L5" s="9">
        <f t="shared" si="2"/>
        <v>1.3734000000000014E-2</v>
      </c>
      <c r="P5" s="67"/>
      <c r="Q5" s="61"/>
    </row>
    <row r="6" spans="1:19" x14ac:dyDescent="0.2">
      <c r="A6" s="11">
        <v>41000</v>
      </c>
      <c r="B6" s="38">
        <v>0.89500000000000002</v>
      </c>
      <c r="D6" s="22">
        <f t="shared" si="0"/>
        <v>0.89466666666666672</v>
      </c>
      <c r="E6" s="19">
        <f t="shared" si="0"/>
        <v>0.88349466666666676</v>
      </c>
      <c r="F6" s="19">
        <f t="shared" si="0"/>
        <v>0.90583866666666668</v>
      </c>
      <c r="J6" s="9">
        <f t="shared" si="1"/>
        <v>2.0000000000000018E-3</v>
      </c>
      <c r="K6" s="9">
        <f t="shared" si="2"/>
        <v>4.2000000000000041E-3</v>
      </c>
      <c r="L6" s="9">
        <f t="shared" si="2"/>
        <v>1.3734000000000014E-2</v>
      </c>
    </row>
    <row r="7" spans="1:19" x14ac:dyDescent="0.2">
      <c r="A7" s="11">
        <v>41030</v>
      </c>
      <c r="B7" s="38">
        <v>0.89200000000000002</v>
      </c>
      <c r="D7" s="22">
        <f t="shared" si="0"/>
        <v>0.89466666666666672</v>
      </c>
      <c r="E7" s="19">
        <f t="shared" si="0"/>
        <v>0.88349466666666676</v>
      </c>
      <c r="F7" s="19">
        <f t="shared" si="0"/>
        <v>0.90583866666666668</v>
      </c>
      <c r="J7" s="9">
        <f t="shared" si="1"/>
        <v>3.0000000000000027E-3</v>
      </c>
      <c r="K7" s="9">
        <f t="shared" si="2"/>
        <v>4.2000000000000041E-3</v>
      </c>
      <c r="L7" s="9">
        <f t="shared" si="2"/>
        <v>1.3734000000000014E-2</v>
      </c>
      <c r="Q7" s="61"/>
    </row>
    <row r="8" spans="1:19" x14ac:dyDescent="0.2">
      <c r="A8" s="11">
        <v>41061</v>
      </c>
      <c r="B8" s="38">
        <v>0.89900000000000002</v>
      </c>
      <c r="D8" s="22">
        <f t="shared" si="0"/>
        <v>0.89466666666666672</v>
      </c>
      <c r="E8" s="19">
        <f t="shared" si="0"/>
        <v>0.88349466666666676</v>
      </c>
      <c r="F8" s="19">
        <f t="shared" si="0"/>
        <v>0.90583866666666668</v>
      </c>
      <c r="J8" s="9">
        <f t="shared" si="1"/>
        <v>7.0000000000000062E-3</v>
      </c>
      <c r="K8" s="9">
        <f t="shared" si="2"/>
        <v>4.2000000000000041E-3</v>
      </c>
      <c r="L8" s="9">
        <f t="shared" si="2"/>
        <v>1.3734000000000014E-2</v>
      </c>
      <c r="Q8" s="61"/>
    </row>
    <row r="9" spans="1:19" x14ac:dyDescent="0.2">
      <c r="A9" s="11">
        <v>41091</v>
      </c>
      <c r="B9" s="38">
        <v>0.89600000000000002</v>
      </c>
      <c r="D9" s="22">
        <f t="shared" si="0"/>
        <v>0.89466666666666672</v>
      </c>
      <c r="E9" s="19">
        <f t="shared" si="0"/>
        <v>0.88349466666666676</v>
      </c>
      <c r="F9" s="19">
        <f t="shared" si="0"/>
        <v>0.90583866666666668</v>
      </c>
      <c r="J9" s="9">
        <f t="shared" si="1"/>
        <v>3.0000000000000027E-3</v>
      </c>
      <c r="K9" s="9">
        <f t="shared" si="2"/>
        <v>4.2000000000000041E-3</v>
      </c>
      <c r="L9" s="9">
        <f t="shared" si="2"/>
        <v>1.3734000000000014E-2</v>
      </c>
      <c r="Q9" s="61"/>
    </row>
    <row r="10" spans="1:19" x14ac:dyDescent="0.2">
      <c r="A10" s="11">
        <v>41122</v>
      </c>
      <c r="B10" s="38">
        <v>0.89700000000000002</v>
      </c>
      <c r="D10" s="22">
        <f t="shared" si="0"/>
        <v>0.89466666666666672</v>
      </c>
      <c r="E10" s="19">
        <f t="shared" si="0"/>
        <v>0.88349466666666676</v>
      </c>
      <c r="F10" s="19">
        <f t="shared" si="0"/>
        <v>0.90583866666666668</v>
      </c>
      <c r="J10" s="9">
        <f t="shared" si="1"/>
        <v>1.0000000000000009E-3</v>
      </c>
      <c r="K10" s="9">
        <f t="shared" si="2"/>
        <v>4.2000000000000041E-3</v>
      </c>
      <c r="L10" s="9">
        <f t="shared" si="2"/>
        <v>1.3734000000000014E-2</v>
      </c>
      <c r="Q10" s="61"/>
    </row>
    <row r="11" spans="1:19" x14ac:dyDescent="0.2">
      <c r="A11" s="11">
        <v>41153</v>
      </c>
      <c r="B11" s="38">
        <v>0.89700000000000002</v>
      </c>
      <c r="D11" s="22">
        <f t="shared" si="0"/>
        <v>0.89466666666666672</v>
      </c>
      <c r="E11" s="19">
        <f t="shared" si="0"/>
        <v>0.88349466666666676</v>
      </c>
      <c r="F11" s="19">
        <f t="shared" si="0"/>
        <v>0.90583866666666668</v>
      </c>
      <c r="J11" s="9">
        <f t="shared" si="1"/>
        <v>0</v>
      </c>
      <c r="K11" s="9">
        <f t="shared" si="2"/>
        <v>4.2000000000000041E-3</v>
      </c>
      <c r="L11" s="9">
        <f t="shared" si="2"/>
        <v>1.3734000000000014E-2</v>
      </c>
      <c r="Q11" s="61"/>
    </row>
    <row r="12" spans="1:19" x14ac:dyDescent="0.2">
      <c r="A12" s="11">
        <v>41183</v>
      </c>
      <c r="B12" s="38">
        <v>0.89400000000000002</v>
      </c>
      <c r="D12" s="22">
        <f t="shared" si="0"/>
        <v>0.89466666666666672</v>
      </c>
      <c r="E12" s="19">
        <f t="shared" si="0"/>
        <v>0.88349466666666676</v>
      </c>
      <c r="F12" s="19">
        <f t="shared" si="0"/>
        <v>0.90583866666666668</v>
      </c>
      <c r="J12" s="9">
        <f t="shared" si="1"/>
        <v>3.0000000000000027E-3</v>
      </c>
      <c r="K12" s="9">
        <f t="shared" si="2"/>
        <v>4.2000000000000041E-3</v>
      </c>
      <c r="L12" s="9">
        <f t="shared" si="2"/>
        <v>1.3734000000000014E-2</v>
      </c>
      <c r="Q12" s="61"/>
    </row>
    <row r="13" spans="1:19" x14ac:dyDescent="0.2">
      <c r="A13" s="11">
        <v>41214</v>
      </c>
      <c r="B13" s="38">
        <v>0.89300000000000002</v>
      </c>
      <c r="D13" s="22">
        <f t="shared" si="0"/>
        <v>0.89466666666666672</v>
      </c>
      <c r="E13" s="19">
        <f t="shared" si="0"/>
        <v>0.88349466666666676</v>
      </c>
      <c r="F13" s="19">
        <f t="shared" si="0"/>
        <v>0.90583866666666668</v>
      </c>
      <c r="J13" s="9">
        <f t="shared" si="1"/>
        <v>1.0000000000000009E-3</v>
      </c>
      <c r="K13" s="9">
        <f t="shared" si="2"/>
        <v>4.2000000000000041E-3</v>
      </c>
      <c r="L13" s="9">
        <f t="shared" si="2"/>
        <v>1.3734000000000014E-2</v>
      </c>
      <c r="Q13" s="61"/>
    </row>
    <row r="14" spans="1:19" x14ac:dyDescent="0.2">
      <c r="A14" s="11">
        <v>41244</v>
      </c>
      <c r="B14" s="38">
        <v>0.89500000000000002</v>
      </c>
      <c r="D14" s="22">
        <f t="shared" ref="D14:F14" si="3">D13</f>
        <v>0.89466666666666672</v>
      </c>
      <c r="E14" s="19">
        <f t="shared" si="3"/>
        <v>0.88349466666666676</v>
      </c>
      <c r="F14" s="19">
        <f t="shared" si="3"/>
        <v>0.90583866666666668</v>
      </c>
      <c r="J14" s="9">
        <f t="shared" si="1"/>
        <v>2.0000000000000018E-3</v>
      </c>
      <c r="K14" s="9">
        <f t="shared" si="2"/>
        <v>4.2000000000000041E-3</v>
      </c>
      <c r="L14" s="9">
        <f t="shared" si="2"/>
        <v>1.3734000000000014E-2</v>
      </c>
      <c r="Q14" s="61"/>
    </row>
    <row r="15" spans="1:19" x14ac:dyDescent="0.2">
      <c r="A15" s="11">
        <v>41275</v>
      </c>
      <c r="B15" s="38">
        <v>0.89300000000000002</v>
      </c>
      <c r="D15" s="22">
        <f t="shared" ref="D15:F15" si="4">D14</f>
        <v>0.89466666666666672</v>
      </c>
      <c r="E15" s="19">
        <f t="shared" si="4"/>
        <v>0.88349466666666676</v>
      </c>
      <c r="F15" s="19">
        <f t="shared" si="4"/>
        <v>0.90583866666666668</v>
      </c>
      <c r="J15" s="9">
        <f t="shared" si="1"/>
        <v>2.0000000000000018E-3</v>
      </c>
      <c r="K15" s="9">
        <f t="shared" si="2"/>
        <v>4.2000000000000041E-3</v>
      </c>
      <c r="L15" s="9">
        <f t="shared" si="2"/>
        <v>1.3734000000000014E-2</v>
      </c>
      <c r="Q15" s="61"/>
    </row>
    <row r="16" spans="1:19" x14ac:dyDescent="0.2">
      <c r="A16" s="11">
        <v>41306</v>
      </c>
      <c r="B16" s="38">
        <v>0.89200000000000002</v>
      </c>
      <c r="D16" s="22">
        <f t="shared" si="0"/>
        <v>0.89466666666666672</v>
      </c>
      <c r="E16" s="19">
        <f t="shared" si="0"/>
        <v>0.88349466666666676</v>
      </c>
      <c r="F16" s="19">
        <f t="shared" si="0"/>
        <v>0.90583866666666668</v>
      </c>
      <c r="J16" s="9">
        <f t="shared" si="1"/>
        <v>1.0000000000000009E-3</v>
      </c>
      <c r="K16" s="9">
        <f t="shared" si="2"/>
        <v>4.2000000000000041E-3</v>
      </c>
      <c r="L16" s="9">
        <f t="shared" si="2"/>
        <v>1.3734000000000014E-2</v>
      </c>
      <c r="Q16" s="61"/>
    </row>
    <row r="17" spans="1:17" x14ac:dyDescent="0.2">
      <c r="A17" s="11">
        <v>41334</v>
      </c>
      <c r="B17" s="38">
        <v>0.89300000000000002</v>
      </c>
      <c r="D17" s="22">
        <f t="shared" si="0"/>
        <v>0.89466666666666672</v>
      </c>
      <c r="E17" s="19">
        <f t="shared" si="0"/>
        <v>0.88349466666666676</v>
      </c>
      <c r="F17" s="19">
        <f t="shared" si="0"/>
        <v>0.90583866666666668</v>
      </c>
      <c r="J17" s="9">
        <f t="shared" ref="J17:J20" si="5">IF(ISBLANK(B16),"",IF(ISBLANK(B17),"",ABS(B17-B16)))</f>
        <v>1.0000000000000009E-3</v>
      </c>
      <c r="K17" s="9">
        <f t="shared" si="2"/>
        <v>4.2000000000000041E-3</v>
      </c>
      <c r="L17" s="9">
        <f t="shared" si="2"/>
        <v>1.3734000000000014E-2</v>
      </c>
      <c r="Q17" s="61"/>
    </row>
    <row r="18" spans="1:17" x14ac:dyDescent="0.2">
      <c r="A18" s="11">
        <v>41365</v>
      </c>
      <c r="B18" s="38">
        <v>0.89700000000000002</v>
      </c>
      <c r="D18" s="22">
        <f t="shared" si="0"/>
        <v>0.89466666666666672</v>
      </c>
      <c r="E18" s="19">
        <f t="shared" si="0"/>
        <v>0.88349466666666676</v>
      </c>
      <c r="F18" s="19">
        <f t="shared" si="0"/>
        <v>0.90583866666666668</v>
      </c>
      <c r="J18" s="9">
        <f t="shared" si="5"/>
        <v>4.0000000000000036E-3</v>
      </c>
      <c r="K18" s="9">
        <f t="shared" si="2"/>
        <v>4.2000000000000041E-3</v>
      </c>
      <c r="L18" s="9">
        <f t="shared" si="2"/>
        <v>1.3734000000000014E-2</v>
      </c>
      <c r="Q18" s="61"/>
    </row>
    <row r="19" spans="1:17" x14ac:dyDescent="0.2">
      <c r="A19" s="11">
        <v>41395</v>
      </c>
      <c r="B19" s="38">
        <v>0.89300000000000002</v>
      </c>
      <c r="D19" s="22">
        <f t="shared" si="0"/>
        <v>0.89466666666666672</v>
      </c>
      <c r="E19" s="19">
        <f t="shared" si="0"/>
        <v>0.88349466666666676</v>
      </c>
      <c r="F19" s="19">
        <f t="shared" si="0"/>
        <v>0.90583866666666668</v>
      </c>
      <c r="J19" s="9">
        <f t="shared" si="5"/>
        <v>4.0000000000000036E-3</v>
      </c>
      <c r="K19" s="9">
        <f t="shared" si="2"/>
        <v>4.2000000000000041E-3</v>
      </c>
      <c r="L19" s="9">
        <f t="shared" si="2"/>
        <v>1.3734000000000014E-2</v>
      </c>
      <c r="Q19" s="61"/>
    </row>
    <row r="20" spans="1:17" x14ac:dyDescent="0.2">
      <c r="A20" s="11">
        <v>41426</v>
      </c>
      <c r="B20" s="38">
        <v>0.89500000000000002</v>
      </c>
      <c r="D20" s="22">
        <f t="shared" ref="D20:F20" si="6">D19</f>
        <v>0.89466666666666672</v>
      </c>
      <c r="E20" s="19">
        <f t="shared" si="6"/>
        <v>0.88349466666666676</v>
      </c>
      <c r="F20" s="19">
        <f t="shared" si="6"/>
        <v>0.90583866666666668</v>
      </c>
      <c r="J20" s="9">
        <f t="shared" si="5"/>
        <v>2.0000000000000018E-3</v>
      </c>
      <c r="K20" s="9">
        <f t="shared" ref="K20:L20" si="7">K19</f>
        <v>4.2000000000000041E-3</v>
      </c>
      <c r="L20" s="9">
        <f t="shared" si="7"/>
        <v>1.3734000000000014E-2</v>
      </c>
      <c r="Q20" s="61"/>
    </row>
    <row r="21" spans="1:17" x14ac:dyDescent="0.2">
      <c r="A21" s="11">
        <v>41456</v>
      </c>
      <c r="B21" s="38">
        <v>0.89400000000000002</v>
      </c>
      <c r="D21" s="22">
        <f t="shared" ref="D21:F21" si="8">D20</f>
        <v>0.89466666666666672</v>
      </c>
      <c r="E21" s="19">
        <f t="shared" si="8"/>
        <v>0.88349466666666676</v>
      </c>
      <c r="F21" s="19">
        <f t="shared" si="8"/>
        <v>0.90583866666666668</v>
      </c>
      <c r="J21" s="9">
        <f>IF(ISBLANK(B20),"",IF(ISBLANK(B22),"",ABS(B22-B20)))</f>
        <v>4.0000000000000036E-3</v>
      </c>
      <c r="K21" s="9">
        <f t="shared" ref="K21:L21" si="9">K20</f>
        <v>4.2000000000000041E-3</v>
      </c>
      <c r="L21" s="9">
        <f t="shared" si="9"/>
        <v>1.3734000000000014E-2</v>
      </c>
      <c r="Q21" s="61"/>
    </row>
    <row r="22" spans="1:17" x14ac:dyDescent="0.2">
      <c r="A22" s="11">
        <v>41487</v>
      </c>
      <c r="B22" s="38">
        <v>0.89900000000000002</v>
      </c>
      <c r="D22" s="22">
        <f t="shared" ref="D22:F29" si="10">D21</f>
        <v>0.89466666666666672</v>
      </c>
      <c r="E22" s="19">
        <f t="shared" si="10"/>
        <v>0.88349466666666676</v>
      </c>
      <c r="F22" s="19">
        <f t="shared" si="10"/>
        <v>0.90583866666666668</v>
      </c>
      <c r="J22" s="9">
        <f t="shared" ref="J22:J28" si="11">IF(ISBLANK(B22),"",IF(ISBLANK(B23),"",ABS(B23-B22)))</f>
        <v>2.0000000000000018E-3</v>
      </c>
      <c r="K22" s="9">
        <f t="shared" ref="K22:L29" si="12">K21</f>
        <v>4.2000000000000041E-3</v>
      </c>
      <c r="L22" s="9">
        <f t="shared" si="12"/>
        <v>1.3734000000000014E-2</v>
      </c>
      <c r="Q22" s="61"/>
    </row>
    <row r="23" spans="1:17" x14ac:dyDescent="0.2">
      <c r="A23" s="11">
        <v>41518</v>
      </c>
      <c r="B23" s="38">
        <v>0.90100000000000002</v>
      </c>
      <c r="D23" s="22">
        <f t="shared" si="10"/>
        <v>0.89466666666666672</v>
      </c>
      <c r="E23" s="19">
        <f t="shared" si="10"/>
        <v>0.88349466666666676</v>
      </c>
      <c r="F23" s="19">
        <f t="shared" si="10"/>
        <v>0.90583866666666668</v>
      </c>
      <c r="J23" s="9">
        <f t="shared" si="11"/>
        <v>7.0000000000000062E-3</v>
      </c>
      <c r="K23" s="9">
        <f t="shared" si="12"/>
        <v>4.2000000000000041E-3</v>
      </c>
      <c r="L23" s="9">
        <f t="shared" si="12"/>
        <v>1.3734000000000014E-2</v>
      </c>
      <c r="Q23" s="61"/>
    </row>
    <row r="24" spans="1:17" x14ac:dyDescent="0.2">
      <c r="A24" s="11">
        <v>41548</v>
      </c>
      <c r="B24" s="38">
        <v>0.89400000000000002</v>
      </c>
      <c r="D24" s="22">
        <f t="shared" si="10"/>
        <v>0.89466666666666672</v>
      </c>
      <c r="E24" s="19">
        <f t="shared" si="10"/>
        <v>0.88349466666666676</v>
      </c>
      <c r="F24" s="19">
        <f t="shared" si="10"/>
        <v>0.90583866666666668</v>
      </c>
      <c r="J24" s="9">
        <f t="shared" si="11"/>
        <v>4.0000000000000036E-3</v>
      </c>
      <c r="K24" s="9">
        <f t="shared" si="12"/>
        <v>4.2000000000000041E-3</v>
      </c>
      <c r="L24" s="9">
        <f t="shared" si="12"/>
        <v>1.3734000000000014E-2</v>
      </c>
      <c r="Q24" s="61"/>
    </row>
    <row r="25" spans="1:17" x14ac:dyDescent="0.2">
      <c r="A25" s="11">
        <v>41579</v>
      </c>
      <c r="B25" s="38">
        <v>0.89800000000000002</v>
      </c>
      <c r="D25" s="18">
        <f>AVERAGE(B25:B30)</f>
        <v>0.9085333333333333</v>
      </c>
      <c r="E25" s="19">
        <f t="shared" si="10"/>
        <v>0.88349466666666676</v>
      </c>
      <c r="F25" s="19">
        <f t="shared" si="10"/>
        <v>0.90583866666666668</v>
      </c>
      <c r="J25" s="9">
        <f t="shared" si="11"/>
        <v>1.1599999999999944E-2</v>
      </c>
      <c r="K25" s="9">
        <f t="shared" si="12"/>
        <v>4.2000000000000041E-3</v>
      </c>
      <c r="L25" s="9">
        <f t="shared" si="12"/>
        <v>1.3734000000000014E-2</v>
      </c>
      <c r="Q25" s="61"/>
    </row>
    <row r="26" spans="1:17" ht="15.75" x14ac:dyDescent="0.25">
      <c r="A26" s="11">
        <v>41609</v>
      </c>
      <c r="B26" s="38">
        <v>0.90959999999999996</v>
      </c>
      <c r="D26" s="22">
        <f t="shared" si="10"/>
        <v>0.9085333333333333</v>
      </c>
      <c r="E26" s="24">
        <f>IF(D26-K26*2.66&lt;0,0,D26-K26*2.66)</f>
        <v>0.90281433333333339</v>
      </c>
      <c r="F26" s="24">
        <f>D26+K26*2.66</f>
        <v>0.91425233333333322</v>
      </c>
      <c r="H26" s="22">
        <v>0.9</v>
      </c>
      <c r="J26" s="9">
        <f t="shared" si="11"/>
        <v>1.0000000000000009E-3</v>
      </c>
      <c r="K26" s="24">
        <f>AVERAGE(J26:J30)</f>
        <v>2.1499999999999853E-3</v>
      </c>
      <c r="L26" s="24">
        <f>K26*3.27</f>
        <v>7.0304999999999517E-3</v>
      </c>
      <c r="P26" s="60" t="s">
        <v>22</v>
      </c>
      <c r="Q26" s="61"/>
    </row>
    <row r="27" spans="1:17" x14ac:dyDescent="0.2">
      <c r="A27" s="11">
        <v>41640</v>
      </c>
      <c r="B27" s="38">
        <v>0.91059999999999997</v>
      </c>
      <c r="D27" s="22">
        <f t="shared" si="10"/>
        <v>0.9085333333333333</v>
      </c>
      <c r="E27" s="19">
        <f t="shared" si="10"/>
        <v>0.90281433333333339</v>
      </c>
      <c r="F27" s="19">
        <f t="shared" si="10"/>
        <v>0.91425233333333322</v>
      </c>
      <c r="J27" s="9">
        <f t="shared" si="11"/>
        <v>2.5999999999999357E-3</v>
      </c>
      <c r="K27" s="9">
        <f t="shared" si="12"/>
        <v>2.1499999999999853E-3</v>
      </c>
      <c r="L27" s="9">
        <f t="shared" si="12"/>
        <v>7.0304999999999517E-3</v>
      </c>
      <c r="P27" s="52"/>
      <c r="Q27" s="61"/>
    </row>
    <row r="28" spans="1:17" x14ac:dyDescent="0.2">
      <c r="A28" s="11">
        <v>41671</v>
      </c>
      <c r="B28" s="38">
        <v>0.90800000000000003</v>
      </c>
      <c r="D28" s="22">
        <f t="shared" si="10"/>
        <v>0.9085333333333333</v>
      </c>
      <c r="E28" s="19">
        <f t="shared" si="10"/>
        <v>0.90281433333333339</v>
      </c>
      <c r="F28" s="19">
        <f t="shared" si="10"/>
        <v>0.91425233333333322</v>
      </c>
      <c r="J28" s="9">
        <f t="shared" si="11"/>
        <v>4.0000000000000036E-3</v>
      </c>
      <c r="K28" s="9">
        <f t="shared" si="12"/>
        <v>2.1499999999999853E-3</v>
      </c>
      <c r="L28" s="9">
        <f t="shared" si="12"/>
        <v>7.0304999999999517E-3</v>
      </c>
      <c r="P28" s="52"/>
      <c r="Q28" s="61"/>
    </row>
    <row r="29" spans="1:17" x14ac:dyDescent="0.2">
      <c r="A29" s="11">
        <v>41699</v>
      </c>
      <c r="B29" s="38">
        <v>0.91200000000000003</v>
      </c>
      <c r="D29" s="22">
        <f t="shared" si="10"/>
        <v>0.9085333333333333</v>
      </c>
      <c r="E29" s="19">
        <f t="shared" si="10"/>
        <v>0.90281433333333339</v>
      </c>
      <c r="F29" s="19">
        <f t="shared" si="10"/>
        <v>0.91425233333333322</v>
      </c>
      <c r="J29" s="9">
        <f t="shared" ref="J29:J39" si="13">IF(ISBLANK(B29),"",IF(ISBLANK(B30),"",ABS(B30-B29)))</f>
        <v>1.0000000000000009E-3</v>
      </c>
      <c r="K29" s="9">
        <f t="shared" si="12"/>
        <v>2.1499999999999853E-3</v>
      </c>
      <c r="L29" s="9">
        <f t="shared" si="12"/>
        <v>7.0304999999999517E-3</v>
      </c>
      <c r="P29" s="52"/>
    </row>
    <row r="30" spans="1:17" x14ac:dyDescent="0.2">
      <c r="A30" s="11">
        <v>41730</v>
      </c>
      <c r="B30" s="38">
        <v>0.91300000000000003</v>
      </c>
      <c r="D30" s="22">
        <f t="shared" ref="D30:F30" si="14">D29</f>
        <v>0.9085333333333333</v>
      </c>
      <c r="E30" s="19">
        <f t="shared" si="14"/>
        <v>0.90281433333333339</v>
      </c>
      <c r="F30" s="19">
        <f t="shared" si="14"/>
        <v>0.91425233333333322</v>
      </c>
      <c r="J30" s="9" t="str">
        <f t="shared" si="13"/>
        <v/>
      </c>
      <c r="K30" s="9">
        <f t="shared" ref="K30:L30" si="15">K29</f>
        <v>2.1499999999999853E-3</v>
      </c>
      <c r="L30" s="9">
        <f t="shared" si="15"/>
        <v>7.0304999999999517E-3</v>
      </c>
      <c r="P30" s="52"/>
    </row>
    <row r="31" spans="1:17" x14ac:dyDescent="0.2">
      <c r="A31" s="11">
        <v>41760</v>
      </c>
      <c r="B31" s="38"/>
      <c r="D31" s="22">
        <f t="shared" ref="D31:F31" si="16">D30</f>
        <v>0.9085333333333333</v>
      </c>
      <c r="E31" s="19">
        <f t="shared" si="16"/>
        <v>0.90281433333333339</v>
      </c>
      <c r="F31" s="19">
        <f t="shared" si="16"/>
        <v>0.91425233333333322</v>
      </c>
      <c r="J31" s="9" t="str">
        <f t="shared" si="13"/>
        <v/>
      </c>
      <c r="K31" s="9">
        <f t="shared" ref="K31:L31" si="17">K30</f>
        <v>2.1499999999999853E-3</v>
      </c>
      <c r="L31" s="9">
        <f t="shared" si="17"/>
        <v>7.0304999999999517E-3</v>
      </c>
      <c r="P31" s="52"/>
    </row>
    <row r="32" spans="1:17" ht="15.75" x14ac:dyDescent="0.25">
      <c r="A32" s="11">
        <v>41791</v>
      </c>
      <c r="B32" s="38"/>
      <c r="D32" s="22">
        <f t="shared" ref="D32:F32" si="18">D31</f>
        <v>0.9085333333333333</v>
      </c>
      <c r="E32" s="19">
        <f t="shared" si="18"/>
        <v>0.90281433333333339</v>
      </c>
      <c r="F32" s="19">
        <f t="shared" si="18"/>
        <v>0.91425233333333322</v>
      </c>
      <c r="H32" s="22">
        <v>0.95</v>
      </c>
      <c r="J32" s="9" t="str">
        <f t="shared" si="13"/>
        <v/>
      </c>
      <c r="K32" s="9">
        <f t="shared" ref="K32:L32" si="19">K31</f>
        <v>2.1499999999999853E-3</v>
      </c>
      <c r="L32" s="9">
        <f t="shared" si="19"/>
        <v>7.0304999999999517E-3</v>
      </c>
      <c r="P32" s="60" t="s">
        <v>23</v>
      </c>
    </row>
    <row r="33" spans="1:12" x14ac:dyDescent="0.2">
      <c r="A33" s="11">
        <v>41821</v>
      </c>
      <c r="B33" s="38"/>
      <c r="D33" s="22">
        <f t="shared" ref="D33:F33" si="20">D32</f>
        <v>0.9085333333333333</v>
      </c>
      <c r="E33" s="19">
        <f t="shared" si="20"/>
        <v>0.90281433333333339</v>
      </c>
      <c r="F33" s="19">
        <f t="shared" si="20"/>
        <v>0.91425233333333322</v>
      </c>
      <c r="J33" s="9" t="str">
        <f t="shared" si="13"/>
        <v/>
      </c>
      <c r="K33" s="9">
        <f t="shared" ref="K33:L33" si="21">K32</f>
        <v>2.1499999999999853E-3</v>
      </c>
      <c r="L33" s="9">
        <f t="shared" si="21"/>
        <v>7.0304999999999517E-3</v>
      </c>
    </row>
    <row r="34" spans="1:12" x14ac:dyDescent="0.2">
      <c r="A34" s="11">
        <v>41852</v>
      </c>
      <c r="B34" s="38"/>
      <c r="D34" s="22">
        <f t="shared" ref="D34:F34" si="22">D33</f>
        <v>0.9085333333333333</v>
      </c>
      <c r="E34" s="19">
        <f t="shared" si="22"/>
        <v>0.90281433333333339</v>
      </c>
      <c r="F34" s="19">
        <f t="shared" si="22"/>
        <v>0.91425233333333322</v>
      </c>
      <c r="J34" s="9" t="str">
        <f t="shared" si="13"/>
        <v/>
      </c>
      <c r="K34" s="9">
        <f t="shared" ref="K34:L34" si="23">K33</f>
        <v>2.1499999999999853E-3</v>
      </c>
      <c r="L34" s="9">
        <f t="shared" si="23"/>
        <v>7.0304999999999517E-3</v>
      </c>
    </row>
    <row r="35" spans="1:12" x14ac:dyDescent="0.2">
      <c r="A35" s="11">
        <v>41883</v>
      </c>
      <c r="B35" s="38"/>
      <c r="D35" s="22">
        <f t="shared" ref="D35:F35" si="24">D34</f>
        <v>0.9085333333333333</v>
      </c>
      <c r="E35" s="19">
        <f t="shared" si="24"/>
        <v>0.90281433333333339</v>
      </c>
      <c r="F35" s="19">
        <f t="shared" si="24"/>
        <v>0.91425233333333322</v>
      </c>
      <c r="J35" s="9" t="str">
        <f t="shared" si="13"/>
        <v/>
      </c>
      <c r="K35" s="9">
        <f t="shared" ref="K35:L35" si="25">K34</f>
        <v>2.1499999999999853E-3</v>
      </c>
      <c r="L35" s="9">
        <f t="shared" si="25"/>
        <v>7.0304999999999517E-3</v>
      </c>
    </row>
    <row r="36" spans="1:12" x14ac:dyDescent="0.2">
      <c r="A36" s="11">
        <v>41913</v>
      </c>
      <c r="B36" s="38"/>
      <c r="D36" s="22">
        <f t="shared" ref="D36:F36" si="26">D35</f>
        <v>0.9085333333333333</v>
      </c>
      <c r="E36" s="19">
        <f t="shared" si="26"/>
        <v>0.90281433333333339</v>
      </c>
      <c r="F36" s="19">
        <f t="shared" si="26"/>
        <v>0.91425233333333322</v>
      </c>
      <c r="J36" s="9" t="str">
        <f t="shared" si="13"/>
        <v/>
      </c>
      <c r="K36" s="9">
        <f t="shared" ref="K36:L36" si="27">K35</f>
        <v>2.1499999999999853E-3</v>
      </c>
      <c r="L36" s="9">
        <f t="shared" si="27"/>
        <v>7.0304999999999517E-3</v>
      </c>
    </row>
    <row r="37" spans="1:12" x14ac:dyDescent="0.2">
      <c r="A37" s="11">
        <v>41944</v>
      </c>
      <c r="B37" s="38"/>
      <c r="D37" s="22">
        <f t="shared" ref="D37:F37" si="28">D36</f>
        <v>0.9085333333333333</v>
      </c>
      <c r="E37" s="19">
        <f t="shared" si="28"/>
        <v>0.90281433333333339</v>
      </c>
      <c r="F37" s="19">
        <f t="shared" si="28"/>
        <v>0.91425233333333322</v>
      </c>
      <c r="J37" s="9" t="str">
        <f t="shared" si="13"/>
        <v/>
      </c>
      <c r="K37" s="9">
        <f t="shared" ref="K37:L37" si="29">K36</f>
        <v>2.1499999999999853E-3</v>
      </c>
      <c r="L37" s="9">
        <f t="shared" si="29"/>
        <v>7.0304999999999517E-3</v>
      </c>
    </row>
    <row r="38" spans="1:12" x14ac:dyDescent="0.2">
      <c r="A38" s="11">
        <v>41974</v>
      </c>
      <c r="B38" s="38"/>
      <c r="D38" s="22">
        <f t="shared" ref="D38:F38" si="30">D37</f>
        <v>0.9085333333333333</v>
      </c>
      <c r="E38" s="19">
        <f t="shared" si="30"/>
        <v>0.90281433333333339</v>
      </c>
      <c r="F38" s="19">
        <f t="shared" si="30"/>
        <v>0.91425233333333322</v>
      </c>
      <c r="H38" s="22">
        <v>0.97</v>
      </c>
      <c r="J38" s="9" t="str">
        <f t="shared" si="13"/>
        <v/>
      </c>
      <c r="K38" s="9">
        <f t="shared" ref="K38:L38" si="31">K37</f>
        <v>2.1499999999999853E-3</v>
      </c>
      <c r="L38" s="9">
        <f t="shared" si="31"/>
        <v>7.0304999999999517E-3</v>
      </c>
    </row>
    <row r="39" spans="1:12" x14ac:dyDescent="0.2">
      <c r="A39" s="11">
        <v>42005</v>
      </c>
      <c r="B39" s="38"/>
      <c r="D39" s="22">
        <f t="shared" ref="D39:F39" si="32">D38</f>
        <v>0.9085333333333333</v>
      </c>
      <c r="E39" s="19">
        <f t="shared" si="32"/>
        <v>0.90281433333333339</v>
      </c>
      <c r="F39" s="19">
        <f t="shared" si="32"/>
        <v>0.91425233333333322</v>
      </c>
      <c r="J39" s="9" t="str">
        <f t="shared" si="13"/>
        <v/>
      </c>
      <c r="K39" s="9">
        <f t="shared" ref="K39:L39" si="33">K38</f>
        <v>2.1499999999999853E-3</v>
      </c>
      <c r="L39" s="9">
        <f t="shared" si="33"/>
        <v>7.0304999999999517E-3</v>
      </c>
    </row>
  </sheetData>
  <mergeCells count="4">
    <mergeCell ref="A1:B1"/>
    <mergeCell ref="D1:M1"/>
    <mergeCell ref="O1:Q1"/>
    <mergeCell ref="O2:Q2"/>
  </mergeCells>
  <pageMargins left="0.25" right="0.25" top="0.75" bottom="0.75" header="0.3" footer="0.3"/>
  <pageSetup paperSize="9" orientation="portrait" horizontalDpi="4294967293" verticalDpi="4294967293" r:id="rId1"/>
  <headerFooter>
    <oddHeader>&amp;C&amp;"Arial,Bold"Report Title | Report Date/Issue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9"/>
  <sheetViews>
    <sheetView zoomScaleNormal="100" workbookViewId="0">
      <selection activeCell="O2" sqref="O2:Q3"/>
    </sheetView>
  </sheetViews>
  <sheetFormatPr defaultRowHeight="12.75" x14ac:dyDescent="0.2"/>
  <cols>
    <col min="1" max="1" width="9.140625" style="12"/>
    <col min="2" max="2" width="14.7109375" style="37" customWidth="1"/>
    <col min="3" max="3" width="1.85546875" style="41" customWidth="1"/>
    <col min="4" max="4" width="9.42578125" style="22" customWidth="1"/>
    <col min="5" max="6" width="14.5703125" style="19" customWidth="1"/>
    <col min="7" max="7" width="19.85546875" style="22" customWidth="1"/>
    <col min="8" max="8" width="11.42578125" style="22" customWidth="1"/>
    <col min="9" max="9" width="20.5703125" style="22" customWidth="1"/>
    <col min="10" max="10" width="7.5703125" style="9" customWidth="1"/>
    <col min="11" max="11" width="9.42578125" style="9" customWidth="1"/>
    <col min="12" max="12" width="8.28515625" style="9" bestFit="1" customWidth="1"/>
    <col min="13" max="13" width="8.28515625" style="9" customWidth="1"/>
    <col min="14" max="14" width="23" style="27" customWidth="1"/>
    <col min="15" max="15" width="3.7109375" style="52" customWidth="1"/>
    <col min="16" max="16" width="88.7109375" style="52" customWidth="1"/>
    <col min="17" max="17" width="3.7109375" style="56" customWidth="1"/>
    <col min="18" max="16384" width="9.140625" style="12"/>
  </cols>
  <sheetData>
    <row r="1" spans="1:19" s="44" customFormat="1" ht="27.75" customHeight="1" x14ac:dyDescent="0.25">
      <c r="A1" s="110" t="s">
        <v>11</v>
      </c>
      <c r="B1" s="110"/>
      <c r="C1" s="42"/>
      <c r="D1" s="111" t="s">
        <v>12</v>
      </c>
      <c r="E1" s="111"/>
      <c r="F1" s="111"/>
      <c r="G1" s="111"/>
      <c r="H1" s="111"/>
      <c r="I1" s="111"/>
      <c r="J1" s="111"/>
      <c r="K1" s="111"/>
      <c r="L1" s="111"/>
      <c r="M1" s="111"/>
      <c r="N1" s="43"/>
      <c r="O1" s="113" t="str">
        <f>B2</f>
        <v>Measure 3</v>
      </c>
      <c r="P1" s="114"/>
      <c r="Q1" s="115"/>
      <c r="R1" s="45" t="s">
        <v>13</v>
      </c>
    </row>
    <row r="2" spans="1:19" s="10" customFormat="1" ht="39" customHeight="1" x14ac:dyDescent="0.2">
      <c r="A2" s="10" t="s">
        <v>0</v>
      </c>
      <c r="B2" s="39" t="s">
        <v>33</v>
      </c>
      <c r="C2" s="39"/>
      <c r="D2" s="15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5" t="s">
        <v>15</v>
      </c>
      <c r="O2" s="109" t="s">
        <v>35</v>
      </c>
      <c r="P2" s="109"/>
      <c r="Q2" s="109"/>
      <c r="R2" s="12"/>
      <c r="S2" s="12"/>
    </row>
    <row r="3" spans="1:19" ht="15.75" x14ac:dyDescent="0.25">
      <c r="A3" s="11">
        <v>40909</v>
      </c>
      <c r="B3" s="38">
        <v>3.96321890325457E-2</v>
      </c>
      <c r="D3" s="18">
        <f>AVERAGE(B3:B8)</f>
        <v>5.101158053934108E-2</v>
      </c>
      <c r="E3" s="19">
        <f>E4</f>
        <v>2.0489078653134832E-2</v>
      </c>
      <c r="F3" s="19">
        <f>F4</f>
        <v>8.1534082425547327E-2</v>
      </c>
      <c r="G3" s="20"/>
      <c r="H3" s="21"/>
      <c r="I3" s="21"/>
      <c r="J3" s="5"/>
      <c r="K3" s="5"/>
      <c r="L3" s="5"/>
      <c r="M3" s="5"/>
      <c r="N3" s="26"/>
      <c r="O3" s="95" t="s">
        <v>16</v>
      </c>
      <c r="P3" s="96" t="s">
        <v>21</v>
      </c>
      <c r="Q3" s="61"/>
    </row>
    <row r="4" spans="1:19" x14ac:dyDescent="0.2">
      <c r="A4" s="11">
        <v>40940</v>
      </c>
      <c r="B4" s="38">
        <v>5.6447082924895094E-2</v>
      </c>
      <c r="D4" s="22">
        <f t="shared" ref="D4:F13" si="0">D3</f>
        <v>5.101158053934108E-2</v>
      </c>
      <c r="E4" s="24">
        <f>IF(D4-K4*2.66&lt;0,0,D4-K4*2.66)</f>
        <v>2.0489078653134832E-2</v>
      </c>
      <c r="F4" s="24">
        <f>D4+K4*2.66</f>
        <v>8.1534082425547327E-2</v>
      </c>
      <c r="G4" s="23"/>
      <c r="H4" s="23"/>
      <c r="I4" s="23"/>
      <c r="J4" s="9">
        <f t="shared" ref="J4:J29" si="1">IF(ISBLANK(B3),"",IF(ISBLANK(B4),"",ABS(B4-B3)))</f>
        <v>1.6814893892349393E-2</v>
      </c>
      <c r="K4" s="24">
        <f>AVERAGE(J4:J8)</f>
        <v>1.1474624769250468E-2</v>
      </c>
      <c r="L4" s="24">
        <f>K4*3.27</f>
        <v>3.7522022995449031E-2</v>
      </c>
      <c r="Q4" s="55"/>
    </row>
    <row r="5" spans="1:19" x14ac:dyDescent="0.2">
      <c r="A5" s="11">
        <v>40969</v>
      </c>
      <c r="B5" s="38">
        <v>6.9100000000000009E-2</v>
      </c>
      <c r="D5" s="22">
        <f t="shared" si="0"/>
        <v>5.101158053934108E-2</v>
      </c>
      <c r="E5" s="19">
        <f t="shared" si="0"/>
        <v>2.0489078653134832E-2</v>
      </c>
      <c r="F5" s="19">
        <f t="shared" si="0"/>
        <v>8.1534082425547327E-2</v>
      </c>
      <c r="J5" s="9">
        <f t="shared" si="1"/>
        <v>1.2652917075104915E-2</v>
      </c>
      <c r="K5" s="9">
        <f t="shared" ref="K5:L14" si="2">K4</f>
        <v>1.1474624769250468E-2</v>
      </c>
      <c r="L5" s="9">
        <f t="shared" si="2"/>
        <v>3.7522022995449031E-2</v>
      </c>
      <c r="P5" s="53"/>
      <c r="Q5" s="55"/>
    </row>
    <row r="6" spans="1:19" x14ac:dyDescent="0.2">
      <c r="A6" s="11">
        <v>41000</v>
      </c>
      <c r="B6" s="38">
        <v>5.7315808452405193E-2</v>
      </c>
      <c r="D6" s="22">
        <f t="shared" si="0"/>
        <v>5.101158053934108E-2</v>
      </c>
      <c r="E6" s="19">
        <f t="shared" si="0"/>
        <v>2.0489078653134832E-2</v>
      </c>
      <c r="F6" s="19">
        <f t="shared" si="0"/>
        <v>8.1534082425547327E-2</v>
      </c>
      <c r="J6" s="9">
        <f t="shared" si="1"/>
        <v>1.1784191547594816E-2</v>
      </c>
      <c r="K6" s="9">
        <f t="shared" si="2"/>
        <v>1.1474624769250468E-2</v>
      </c>
      <c r="L6" s="9">
        <f t="shared" si="2"/>
        <v>3.7522022995449031E-2</v>
      </c>
    </row>
    <row r="7" spans="1:19" x14ac:dyDescent="0.2">
      <c r="A7" s="11">
        <v>41030</v>
      </c>
      <c r="B7" s="38">
        <v>4.2379715704998475E-2</v>
      </c>
      <c r="D7" s="22">
        <f t="shared" si="0"/>
        <v>5.101158053934108E-2</v>
      </c>
      <c r="E7" s="19">
        <f t="shared" si="0"/>
        <v>2.0489078653134832E-2</v>
      </c>
      <c r="F7" s="19">
        <f t="shared" si="0"/>
        <v>8.1534082425547327E-2</v>
      </c>
      <c r="J7" s="9">
        <f t="shared" si="1"/>
        <v>1.4936092747406718E-2</v>
      </c>
      <c r="K7" s="9">
        <f t="shared" si="2"/>
        <v>1.1474624769250468E-2</v>
      </c>
      <c r="L7" s="9">
        <f t="shared" si="2"/>
        <v>3.7522022995449031E-2</v>
      </c>
      <c r="Q7" s="55"/>
    </row>
    <row r="8" spans="1:19" x14ac:dyDescent="0.2">
      <c r="A8" s="11">
        <v>41061</v>
      </c>
      <c r="B8" s="38">
        <v>4.119468712120198E-2</v>
      </c>
      <c r="D8" s="22">
        <f t="shared" si="0"/>
        <v>5.101158053934108E-2</v>
      </c>
      <c r="E8" s="19">
        <f t="shared" si="0"/>
        <v>2.0489078653134832E-2</v>
      </c>
      <c r="F8" s="19">
        <f t="shared" si="0"/>
        <v>8.1534082425547327E-2</v>
      </c>
      <c r="J8" s="9">
        <f t="shared" si="1"/>
        <v>1.1850285837964949E-3</v>
      </c>
      <c r="K8" s="9">
        <f t="shared" si="2"/>
        <v>1.1474624769250468E-2</v>
      </c>
      <c r="L8" s="9">
        <f t="shared" si="2"/>
        <v>3.7522022995449031E-2</v>
      </c>
      <c r="Q8" s="55"/>
    </row>
    <row r="9" spans="1:19" x14ac:dyDescent="0.2">
      <c r="A9" s="11">
        <v>41091</v>
      </c>
      <c r="B9" s="38">
        <v>5.2641963713984934E-2</v>
      </c>
      <c r="D9" s="22">
        <f t="shared" si="0"/>
        <v>5.101158053934108E-2</v>
      </c>
      <c r="E9" s="19">
        <f t="shared" si="0"/>
        <v>2.0489078653134832E-2</v>
      </c>
      <c r="F9" s="19">
        <f t="shared" si="0"/>
        <v>8.1534082425547327E-2</v>
      </c>
      <c r="J9" s="9">
        <f t="shared" si="1"/>
        <v>1.1447276592782954E-2</v>
      </c>
      <c r="K9" s="9">
        <f t="shared" si="2"/>
        <v>1.1474624769250468E-2</v>
      </c>
      <c r="L9" s="9">
        <f t="shared" si="2"/>
        <v>3.7522022995449031E-2</v>
      </c>
      <c r="Q9" s="55"/>
    </row>
    <row r="10" spans="1:19" x14ac:dyDescent="0.2">
      <c r="A10" s="11">
        <v>41122</v>
      </c>
      <c r="B10" s="38">
        <v>7.3700000000000002E-2</v>
      </c>
      <c r="D10" s="22">
        <f t="shared" si="0"/>
        <v>5.101158053934108E-2</v>
      </c>
      <c r="E10" s="19">
        <f t="shared" si="0"/>
        <v>2.0489078653134832E-2</v>
      </c>
      <c r="F10" s="19">
        <f t="shared" si="0"/>
        <v>8.1534082425547327E-2</v>
      </c>
      <c r="J10" s="9">
        <f t="shared" si="1"/>
        <v>2.1058036286015068E-2</v>
      </c>
      <c r="K10" s="9">
        <f t="shared" si="2"/>
        <v>1.1474624769250468E-2</v>
      </c>
      <c r="L10" s="9">
        <f t="shared" si="2"/>
        <v>3.7522022995449031E-2</v>
      </c>
      <c r="Q10" s="55"/>
    </row>
    <row r="11" spans="1:19" x14ac:dyDescent="0.2">
      <c r="A11" s="11">
        <v>41153</v>
      </c>
      <c r="B11" s="38">
        <v>8.8300000000000003E-2</v>
      </c>
      <c r="D11" s="22">
        <f t="shared" si="0"/>
        <v>5.101158053934108E-2</v>
      </c>
      <c r="E11" s="19">
        <f t="shared" si="0"/>
        <v>2.0489078653134832E-2</v>
      </c>
      <c r="F11" s="19">
        <f t="shared" si="0"/>
        <v>8.1534082425547327E-2</v>
      </c>
      <c r="J11" s="9">
        <f t="shared" si="1"/>
        <v>1.4600000000000002E-2</v>
      </c>
      <c r="K11" s="9">
        <f t="shared" si="2"/>
        <v>1.1474624769250468E-2</v>
      </c>
      <c r="L11" s="9">
        <f t="shared" si="2"/>
        <v>3.7522022995449031E-2</v>
      </c>
      <c r="Q11" s="55"/>
    </row>
    <row r="12" spans="1:19" x14ac:dyDescent="0.2">
      <c r="A12" s="11">
        <v>41183</v>
      </c>
      <c r="B12" s="38">
        <v>6.4830686113741626E-2</v>
      </c>
      <c r="D12" s="18">
        <f>AVERAGE(B12:B17)</f>
        <v>5.8138447685623602E-2</v>
      </c>
      <c r="E12" s="19">
        <f t="shared" si="0"/>
        <v>2.0489078653134832E-2</v>
      </c>
      <c r="F12" s="19">
        <f t="shared" si="0"/>
        <v>8.1534082425547327E-2</v>
      </c>
      <c r="J12" s="9">
        <f t="shared" si="1"/>
        <v>2.3469313886258378E-2</v>
      </c>
      <c r="K12" s="9">
        <f t="shared" si="2"/>
        <v>1.1474624769250468E-2</v>
      </c>
      <c r="L12" s="9">
        <f t="shared" si="2"/>
        <v>3.7522022995449031E-2</v>
      </c>
      <c r="Q12" s="55"/>
    </row>
    <row r="13" spans="1:19" x14ac:dyDescent="0.2">
      <c r="A13" s="11">
        <v>41214</v>
      </c>
      <c r="B13" s="38">
        <v>6.0999999999999999E-2</v>
      </c>
      <c r="D13" s="22">
        <f t="shared" si="0"/>
        <v>5.8138447685623602E-2</v>
      </c>
      <c r="E13" s="24">
        <f>IF(D13-K13*2.66&lt;0,0,D13-K13*2.66)</f>
        <v>3.9076522673113054E-2</v>
      </c>
      <c r="F13" s="24">
        <f>D13+K13*2.66</f>
        <v>7.7200372698134151E-2</v>
      </c>
      <c r="J13" s="9">
        <f t="shared" si="1"/>
        <v>3.830686113741627E-3</v>
      </c>
      <c r="K13" s="24">
        <f>AVERAGE(J13:J17)</f>
        <v>7.1661372227483245E-3</v>
      </c>
      <c r="L13" s="24">
        <f>K13*3.27</f>
        <v>2.343326871838702E-2</v>
      </c>
      <c r="Q13" s="55"/>
    </row>
    <row r="14" spans="1:19" x14ac:dyDescent="0.2">
      <c r="A14" s="11">
        <v>41244</v>
      </c>
      <c r="B14" s="38">
        <v>5.3999999999999999E-2</v>
      </c>
      <c r="D14" s="22">
        <f t="shared" ref="D14:F14" si="3">D13</f>
        <v>5.8138447685623602E-2</v>
      </c>
      <c r="E14" s="19">
        <f t="shared" si="3"/>
        <v>3.9076522673113054E-2</v>
      </c>
      <c r="F14" s="19">
        <f t="shared" si="3"/>
        <v>7.7200372698134151E-2</v>
      </c>
      <c r="J14" s="9">
        <f t="shared" si="1"/>
        <v>6.9999999999999993E-3</v>
      </c>
      <c r="K14" s="9">
        <f t="shared" si="2"/>
        <v>7.1661372227483245E-3</v>
      </c>
      <c r="L14" s="9">
        <f t="shared" si="2"/>
        <v>2.343326871838702E-2</v>
      </c>
      <c r="Q14" s="55"/>
    </row>
    <row r="15" spans="1:19" x14ac:dyDescent="0.2">
      <c r="A15" s="11">
        <v>41275</v>
      </c>
      <c r="B15" s="38">
        <v>4.9000000000000002E-2</v>
      </c>
      <c r="D15" s="22">
        <f t="shared" ref="D15:F15" si="4">D14</f>
        <v>5.8138447685623602E-2</v>
      </c>
      <c r="E15" s="19">
        <f t="shared" si="4"/>
        <v>3.9076522673113054E-2</v>
      </c>
      <c r="F15" s="19">
        <f t="shared" si="4"/>
        <v>7.7200372698134151E-2</v>
      </c>
      <c r="J15" s="9">
        <f t="shared" si="1"/>
        <v>4.9999999999999975E-3</v>
      </c>
      <c r="K15" s="9">
        <f t="shared" ref="K15:L15" si="5">K14</f>
        <v>7.1661372227483245E-3</v>
      </c>
      <c r="L15" s="9">
        <f t="shared" si="5"/>
        <v>2.343326871838702E-2</v>
      </c>
      <c r="Q15" s="55"/>
    </row>
    <row r="16" spans="1:19" x14ac:dyDescent="0.2">
      <c r="A16" s="11">
        <v>41306</v>
      </c>
      <c r="B16" s="38">
        <v>6.3E-2</v>
      </c>
      <c r="D16" s="22">
        <f t="shared" ref="D16:F16" si="6">D15</f>
        <v>5.8138447685623602E-2</v>
      </c>
      <c r="E16" s="19">
        <f t="shared" si="6"/>
        <v>3.9076522673113054E-2</v>
      </c>
      <c r="F16" s="19">
        <f t="shared" si="6"/>
        <v>7.7200372698134151E-2</v>
      </c>
      <c r="J16" s="9">
        <f t="shared" si="1"/>
        <v>1.3999999999999999E-2</v>
      </c>
      <c r="K16" s="9">
        <f t="shared" ref="K16:L16" si="7">K15</f>
        <v>7.1661372227483245E-3</v>
      </c>
      <c r="L16" s="9">
        <f t="shared" si="7"/>
        <v>2.343326871838702E-2</v>
      </c>
      <c r="Q16" s="55"/>
    </row>
    <row r="17" spans="1:17" x14ac:dyDescent="0.2">
      <c r="A17" s="11">
        <v>41334</v>
      </c>
      <c r="B17" s="38">
        <v>5.7000000000000002E-2</v>
      </c>
      <c r="D17" s="22">
        <f t="shared" ref="D17:F17" si="8">D16</f>
        <v>5.8138447685623602E-2</v>
      </c>
      <c r="E17" s="19">
        <f t="shared" si="8"/>
        <v>3.9076522673113054E-2</v>
      </c>
      <c r="F17" s="19">
        <f t="shared" si="8"/>
        <v>7.7200372698134151E-2</v>
      </c>
      <c r="J17" s="9">
        <f t="shared" si="1"/>
        <v>5.9999999999999984E-3</v>
      </c>
      <c r="K17" s="9">
        <f t="shared" ref="K17:L17" si="9">K16</f>
        <v>7.1661372227483245E-3</v>
      </c>
      <c r="L17" s="9">
        <f t="shared" si="9"/>
        <v>2.343326871838702E-2</v>
      </c>
      <c r="Q17" s="55"/>
    </row>
    <row r="18" spans="1:17" x14ac:dyDescent="0.2">
      <c r="A18" s="11">
        <v>41365</v>
      </c>
      <c r="B18" s="38">
        <v>6.5000000000000002E-2</v>
      </c>
      <c r="D18" s="22">
        <f t="shared" ref="D18:F18" si="10">D17</f>
        <v>5.8138447685623602E-2</v>
      </c>
      <c r="E18" s="19">
        <f t="shared" si="10"/>
        <v>3.9076522673113054E-2</v>
      </c>
      <c r="F18" s="19">
        <f t="shared" si="10"/>
        <v>7.7200372698134151E-2</v>
      </c>
      <c r="J18" s="9">
        <f t="shared" si="1"/>
        <v>8.0000000000000002E-3</v>
      </c>
      <c r="K18" s="9">
        <f t="shared" ref="K18:L18" si="11">K17</f>
        <v>7.1661372227483245E-3</v>
      </c>
      <c r="L18" s="9">
        <f t="shared" si="11"/>
        <v>2.343326871838702E-2</v>
      </c>
      <c r="Q18" s="55"/>
    </row>
    <row r="19" spans="1:17" x14ac:dyDescent="0.2">
      <c r="A19" s="11">
        <v>41395</v>
      </c>
      <c r="B19" s="38">
        <v>6.3E-2</v>
      </c>
      <c r="D19" s="22">
        <f t="shared" ref="D19:F19" si="12">D18</f>
        <v>5.8138447685623602E-2</v>
      </c>
      <c r="E19" s="19">
        <f t="shared" si="12"/>
        <v>3.9076522673113054E-2</v>
      </c>
      <c r="F19" s="19">
        <f t="shared" si="12"/>
        <v>7.7200372698134151E-2</v>
      </c>
      <c r="J19" s="9">
        <f t="shared" si="1"/>
        <v>2.0000000000000018E-3</v>
      </c>
      <c r="K19" s="9">
        <f t="shared" ref="K19:L19" si="13">K18</f>
        <v>7.1661372227483245E-3</v>
      </c>
      <c r="L19" s="9">
        <f t="shared" si="13"/>
        <v>2.343326871838702E-2</v>
      </c>
      <c r="Q19" s="55"/>
    </row>
    <row r="20" spans="1:17" x14ac:dyDescent="0.2">
      <c r="A20" s="11">
        <v>41426</v>
      </c>
      <c r="B20" s="38">
        <v>6.0999999999999999E-2</v>
      </c>
      <c r="D20" s="22">
        <f t="shared" ref="D20:F20" si="14">D19</f>
        <v>5.8138447685623602E-2</v>
      </c>
      <c r="E20" s="19">
        <f t="shared" si="14"/>
        <v>3.9076522673113054E-2</v>
      </c>
      <c r="F20" s="19">
        <f t="shared" si="14"/>
        <v>7.7200372698134151E-2</v>
      </c>
      <c r="J20" s="9">
        <f t="shared" si="1"/>
        <v>2.0000000000000018E-3</v>
      </c>
      <c r="K20" s="9">
        <f t="shared" ref="K20:L20" si="15">K19</f>
        <v>7.1661372227483245E-3</v>
      </c>
      <c r="L20" s="9">
        <f t="shared" si="15"/>
        <v>2.343326871838702E-2</v>
      </c>
      <c r="Q20" s="55"/>
    </row>
    <row r="21" spans="1:17" x14ac:dyDescent="0.2">
      <c r="A21" s="11">
        <v>41456</v>
      </c>
      <c r="B21" s="38">
        <v>4.9000000000000002E-2</v>
      </c>
      <c r="D21" s="22">
        <f t="shared" ref="D21:F21" si="16">D20</f>
        <v>5.8138447685623602E-2</v>
      </c>
      <c r="E21" s="19">
        <f t="shared" si="16"/>
        <v>3.9076522673113054E-2</v>
      </c>
      <c r="F21" s="19">
        <f t="shared" si="16"/>
        <v>7.7200372698134151E-2</v>
      </c>
      <c r="J21" s="9">
        <f t="shared" si="1"/>
        <v>1.1999999999999997E-2</v>
      </c>
      <c r="K21" s="9">
        <f t="shared" ref="K21:L21" si="17">K20</f>
        <v>7.1661372227483245E-3</v>
      </c>
      <c r="L21" s="9">
        <f t="shared" si="17"/>
        <v>2.343326871838702E-2</v>
      </c>
      <c r="Q21" s="55"/>
    </row>
    <row r="22" spans="1:17" x14ac:dyDescent="0.2">
      <c r="A22" s="11">
        <v>41487</v>
      </c>
      <c r="B22" s="38">
        <v>6.7000000000000004E-2</v>
      </c>
      <c r="D22" s="18">
        <f>AVERAGE(B22:B27)</f>
        <v>6.5500000000000003E-2</v>
      </c>
      <c r="E22" s="19">
        <f t="shared" ref="E22:F22" si="18">E21</f>
        <v>3.9076522673113054E-2</v>
      </c>
      <c r="F22" s="19">
        <f t="shared" si="18"/>
        <v>7.7200372698134151E-2</v>
      </c>
      <c r="J22" s="9">
        <f t="shared" si="1"/>
        <v>1.8000000000000002E-2</v>
      </c>
      <c r="K22" s="9">
        <f t="shared" ref="K22:L22" si="19">K21</f>
        <v>7.1661372227483245E-3</v>
      </c>
      <c r="L22" s="9">
        <f t="shared" si="19"/>
        <v>2.343326871838702E-2</v>
      </c>
      <c r="Q22" s="55"/>
    </row>
    <row r="23" spans="1:17" x14ac:dyDescent="0.2">
      <c r="A23" s="11">
        <v>41518</v>
      </c>
      <c r="B23" s="38">
        <v>6.3E-2</v>
      </c>
      <c r="D23" s="22">
        <f t="shared" ref="D23" si="20">D22</f>
        <v>6.5500000000000003E-2</v>
      </c>
      <c r="E23" s="24">
        <f>IF(D23-K23*2.66&lt;0,0,D23-K23*2.66)</f>
        <v>5.5391999999999997E-2</v>
      </c>
      <c r="F23" s="24">
        <f>D23+K23*2.66</f>
        <v>7.5608000000000009E-2</v>
      </c>
      <c r="J23" s="9">
        <f t="shared" si="1"/>
        <v>4.0000000000000036E-3</v>
      </c>
      <c r="K23" s="24">
        <f>AVERAGE(J23:J27)</f>
        <v>3.8000000000000035E-3</v>
      </c>
      <c r="L23" s="24">
        <f>K23*3.27</f>
        <v>1.2426000000000012E-2</v>
      </c>
      <c r="Q23" s="55"/>
    </row>
    <row r="24" spans="1:17" x14ac:dyDescent="0.2">
      <c r="A24" s="11">
        <v>41548</v>
      </c>
      <c r="B24" s="38">
        <v>6.7000000000000004E-2</v>
      </c>
      <c r="D24" s="22">
        <f t="shared" ref="D24:F24" si="21">D23</f>
        <v>6.5500000000000003E-2</v>
      </c>
      <c r="E24" s="19">
        <f t="shared" si="21"/>
        <v>5.5391999999999997E-2</v>
      </c>
      <c r="F24" s="19">
        <f t="shared" si="21"/>
        <v>7.5608000000000009E-2</v>
      </c>
      <c r="J24" s="9">
        <f t="shared" si="1"/>
        <v>4.0000000000000036E-3</v>
      </c>
      <c r="K24" s="9">
        <f t="shared" ref="K24:L24" si="22">K23</f>
        <v>3.8000000000000035E-3</v>
      </c>
      <c r="L24" s="9">
        <f t="shared" si="22"/>
        <v>1.2426000000000012E-2</v>
      </c>
      <c r="Q24" s="55"/>
    </row>
    <row r="25" spans="1:17" x14ac:dyDescent="0.2">
      <c r="A25" s="11">
        <v>41579</v>
      </c>
      <c r="B25" s="38">
        <v>6.2E-2</v>
      </c>
      <c r="D25" s="22">
        <f t="shared" ref="D25:F29" si="23">D24</f>
        <v>6.5500000000000003E-2</v>
      </c>
      <c r="E25" s="19">
        <f t="shared" si="23"/>
        <v>5.5391999999999997E-2</v>
      </c>
      <c r="F25" s="19">
        <f t="shared" si="23"/>
        <v>7.5608000000000009E-2</v>
      </c>
      <c r="J25" s="9">
        <f t="shared" si="1"/>
        <v>5.0000000000000044E-3</v>
      </c>
      <c r="K25" s="9">
        <f t="shared" ref="K25:L29" si="24">K24</f>
        <v>3.8000000000000035E-3</v>
      </c>
      <c r="L25" s="9">
        <f t="shared" si="24"/>
        <v>1.2426000000000012E-2</v>
      </c>
      <c r="Q25" s="55"/>
    </row>
    <row r="26" spans="1:17" ht="15.75" x14ac:dyDescent="0.25">
      <c r="A26" s="11">
        <v>41609</v>
      </c>
      <c r="B26" s="38">
        <v>6.6000000000000003E-2</v>
      </c>
      <c r="D26" s="22">
        <f t="shared" si="23"/>
        <v>6.5500000000000003E-2</v>
      </c>
      <c r="E26" s="19">
        <f t="shared" si="23"/>
        <v>5.5391999999999997E-2</v>
      </c>
      <c r="F26" s="19">
        <f t="shared" si="23"/>
        <v>7.5608000000000009E-2</v>
      </c>
      <c r="H26" s="22">
        <v>5.5E-2</v>
      </c>
      <c r="J26" s="9">
        <f t="shared" si="1"/>
        <v>4.0000000000000036E-3</v>
      </c>
      <c r="K26" s="9">
        <f t="shared" si="24"/>
        <v>3.8000000000000035E-3</v>
      </c>
      <c r="L26" s="9">
        <f t="shared" si="24"/>
        <v>1.2426000000000012E-2</v>
      </c>
      <c r="P26" s="60" t="s">
        <v>22</v>
      </c>
      <c r="Q26" s="55"/>
    </row>
    <row r="27" spans="1:17" x14ac:dyDescent="0.2">
      <c r="A27" s="11">
        <v>41640</v>
      </c>
      <c r="B27" s="38">
        <v>6.8000000000000005E-2</v>
      </c>
      <c r="D27" s="22">
        <f t="shared" si="23"/>
        <v>6.5500000000000003E-2</v>
      </c>
      <c r="E27" s="19">
        <f t="shared" si="23"/>
        <v>5.5391999999999997E-2</v>
      </c>
      <c r="F27" s="19">
        <f t="shared" si="23"/>
        <v>7.5608000000000009E-2</v>
      </c>
      <c r="J27" s="9">
        <f t="shared" si="1"/>
        <v>2.0000000000000018E-3</v>
      </c>
      <c r="K27" s="9">
        <f t="shared" si="24"/>
        <v>3.8000000000000035E-3</v>
      </c>
      <c r="L27" s="9">
        <f t="shared" si="24"/>
        <v>1.2426000000000012E-2</v>
      </c>
      <c r="Q27" s="55"/>
    </row>
    <row r="28" spans="1:17" x14ac:dyDescent="0.2">
      <c r="A28" s="11">
        <v>41671</v>
      </c>
      <c r="B28" s="38">
        <v>6.4000000000000001E-2</v>
      </c>
      <c r="D28" s="22">
        <f t="shared" si="23"/>
        <v>6.5500000000000003E-2</v>
      </c>
      <c r="E28" s="19">
        <f t="shared" si="23"/>
        <v>5.5391999999999997E-2</v>
      </c>
      <c r="F28" s="19">
        <f t="shared" si="23"/>
        <v>7.5608000000000009E-2</v>
      </c>
      <c r="J28" s="9">
        <f t="shared" si="1"/>
        <v>4.0000000000000036E-3</v>
      </c>
      <c r="K28" s="9">
        <f t="shared" si="24"/>
        <v>3.8000000000000035E-3</v>
      </c>
      <c r="L28" s="9">
        <f t="shared" si="24"/>
        <v>1.2426000000000012E-2</v>
      </c>
      <c r="Q28" s="55"/>
    </row>
    <row r="29" spans="1:17" x14ac:dyDescent="0.2">
      <c r="A29" s="11">
        <v>41699</v>
      </c>
      <c r="B29" s="38">
        <v>6.7000000000000004E-2</v>
      </c>
      <c r="D29" s="22">
        <f t="shared" si="23"/>
        <v>6.5500000000000003E-2</v>
      </c>
      <c r="E29" s="19">
        <f t="shared" si="23"/>
        <v>5.5391999999999997E-2</v>
      </c>
      <c r="F29" s="19">
        <f t="shared" si="23"/>
        <v>7.5608000000000009E-2</v>
      </c>
      <c r="J29" s="9">
        <f t="shared" si="1"/>
        <v>3.0000000000000027E-3</v>
      </c>
      <c r="K29" s="9">
        <f t="shared" si="24"/>
        <v>3.8000000000000035E-3</v>
      </c>
      <c r="L29" s="9">
        <f t="shared" si="24"/>
        <v>1.2426000000000012E-2</v>
      </c>
    </row>
    <row r="30" spans="1:17" x14ac:dyDescent="0.2">
      <c r="A30" s="11">
        <v>41730</v>
      </c>
      <c r="B30" s="38">
        <v>6.8000000000000005E-2</v>
      </c>
      <c r="D30" s="22">
        <f t="shared" ref="D30:F30" si="25">D29</f>
        <v>6.5500000000000003E-2</v>
      </c>
      <c r="E30" s="19">
        <f t="shared" si="25"/>
        <v>5.5391999999999997E-2</v>
      </c>
      <c r="F30" s="19">
        <f t="shared" si="25"/>
        <v>7.5608000000000009E-2</v>
      </c>
      <c r="J30" s="9">
        <f t="shared" ref="J30:J39" si="26">IF(ISBLANK(B29),"",IF(ISBLANK(B30),"",ABS(B30-B29)))</f>
        <v>1.0000000000000009E-3</v>
      </c>
      <c r="K30" s="9">
        <f t="shared" ref="K30:L30" si="27">K29</f>
        <v>3.8000000000000035E-3</v>
      </c>
      <c r="L30" s="9">
        <f t="shared" si="27"/>
        <v>1.2426000000000012E-2</v>
      </c>
    </row>
    <row r="31" spans="1:17" x14ac:dyDescent="0.2">
      <c r="A31" s="11">
        <v>41760</v>
      </c>
      <c r="B31" s="38"/>
      <c r="D31" s="22">
        <f t="shared" ref="D31:F31" si="28">D30</f>
        <v>6.5500000000000003E-2</v>
      </c>
      <c r="E31" s="19">
        <f t="shared" si="28"/>
        <v>5.5391999999999997E-2</v>
      </c>
      <c r="F31" s="19">
        <f t="shared" si="28"/>
        <v>7.5608000000000009E-2</v>
      </c>
      <c r="J31" s="9" t="str">
        <f t="shared" si="26"/>
        <v/>
      </c>
      <c r="K31" s="9">
        <f t="shared" ref="K31:L31" si="29">K30</f>
        <v>3.8000000000000035E-3</v>
      </c>
      <c r="L31" s="9">
        <f t="shared" si="29"/>
        <v>1.2426000000000012E-2</v>
      </c>
    </row>
    <row r="32" spans="1:17" ht="15.75" x14ac:dyDescent="0.25">
      <c r="A32" s="11">
        <v>41791</v>
      </c>
      <c r="D32" s="22">
        <f t="shared" ref="D32:F32" si="30">D31</f>
        <v>6.5500000000000003E-2</v>
      </c>
      <c r="E32" s="19">
        <f t="shared" si="30"/>
        <v>5.5391999999999997E-2</v>
      </c>
      <c r="F32" s="19">
        <f t="shared" si="30"/>
        <v>7.5608000000000009E-2</v>
      </c>
      <c r="H32" s="22">
        <v>0.06</v>
      </c>
      <c r="J32" s="9" t="str">
        <f t="shared" si="26"/>
        <v/>
      </c>
      <c r="K32" s="9">
        <f t="shared" ref="K32:L32" si="31">K31</f>
        <v>3.8000000000000035E-3</v>
      </c>
      <c r="L32" s="9">
        <f t="shared" si="31"/>
        <v>1.2426000000000012E-2</v>
      </c>
      <c r="P32" s="60" t="s">
        <v>23</v>
      </c>
    </row>
    <row r="33" spans="1:12" x14ac:dyDescent="0.2">
      <c r="A33" s="11">
        <v>41821</v>
      </c>
      <c r="D33" s="22">
        <f t="shared" ref="D33:F33" si="32">D32</f>
        <v>6.5500000000000003E-2</v>
      </c>
      <c r="E33" s="19">
        <f t="shared" si="32"/>
        <v>5.5391999999999997E-2</v>
      </c>
      <c r="F33" s="19">
        <f t="shared" si="32"/>
        <v>7.5608000000000009E-2</v>
      </c>
      <c r="J33" s="9" t="str">
        <f t="shared" si="26"/>
        <v/>
      </c>
      <c r="K33" s="9">
        <f t="shared" ref="K33:L33" si="33">K32</f>
        <v>3.8000000000000035E-3</v>
      </c>
      <c r="L33" s="9">
        <f t="shared" si="33"/>
        <v>1.2426000000000012E-2</v>
      </c>
    </row>
    <row r="34" spans="1:12" x14ac:dyDescent="0.2">
      <c r="A34" s="11">
        <v>41852</v>
      </c>
      <c r="D34" s="22">
        <f t="shared" ref="D34:F34" si="34">D33</f>
        <v>6.5500000000000003E-2</v>
      </c>
      <c r="E34" s="19">
        <f t="shared" si="34"/>
        <v>5.5391999999999997E-2</v>
      </c>
      <c r="F34" s="19">
        <f t="shared" si="34"/>
        <v>7.5608000000000009E-2</v>
      </c>
      <c r="J34" s="9" t="str">
        <f t="shared" si="26"/>
        <v/>
      </c>
      <c r="K34" s="9">
        <f t="shared" ref="K34:L34" si="35">K33</f>
        <v>3.8000000000000035E-3</v>
      </c>
      <c r="L34" s="9">
        <f t="shared" si="35"/>
        <v>1.2426000000000012E-2</v>
      </c>
    </row>
    <row r="35" spans="1:12" x14ac:dyDescent="0.2">
      <c r="A35" s="11">
        <v>41883</v>
      </c>
      <c r="D35" s="22">
        <f t="shared" ref="D35:F35" si="36">D34</f>
        <v>6.5500000000000003E-2</v>
      </c>
      <c r="E35" s="19">
        <f t="shared" si="36"/>
        <v>5.5391999999999997E-2</v>
      </c>
      <c r="F35" s="19">
        <f t="shared" si="36"/>
        <v>7.5608000000000009E-2</v>
      </c>
      <c r="J35" s="9" t="str">
        <f t="shared" si="26"/>
        <v/>
      </c>
      <c r="K35" s="9">
        <f t="shared" ref="K35:L35" si="37">K34</f>
        <v>3.8000000000000035E-3</v>
      </c>
      <c r="L35" s="9">
        <f t="shared" si="37"/>
        <v>1.2426000000000012E-2</v>
      </c>
    </row>
    <row r="36" spans="1:12" x14ac:dyDescent="0.2">
      <c r="A36" s="11">
        <v>41913</v>
      </c>
      <c r="D36" s="22">
        <f t="shared" ref="D36:F36" si="38">D35</f>
        <v>6.5500000000000003E-2</v>
      </c>
      <c r="E36" s="19">
        <f t="shared" si="38"/>
        <v>5.5391999999999997E-2</v>
      </c>
      <c r="F36" s="19">
        <f t="shared" si="38"/>
        <v>7.5608000000000009E-2</v>
      </c>
      <c r="J36" s="9" t="str">
        <f t="shared" si="26"/>
        <v/>
      </c>
      <c r="K36" s="9">
        <f t="shared" ref="K36:L36" si="39">K35</f>
        <v>3.8000000000000035E-3</v>
      </c>
      <c r="L36" s="9">
        <f t="shared" si="39"/>
        <v>1.2426000000000012E-2</v>
      </c>
    </row>
    <row r="37" spans="1:12" x14ac:dyDescent="0.2">
      <c r="A37" s="11">
        <v>41944</v>
      </c>
      <c r="D37" s="22">
        <f t="shared" ref="D37:F37" si="40">D36</f>
        <v>6.5500000000000003E-2</v>
      </c>
      <c r="E37" s="19">
        <f t="shared" si="40"/>
        <v>5.5391999999999997E-2</v>
      </c>
      <c r="F37" s="19">
        <f t="shared" si="40"/>
        <v>7.5608000000000009E-2</v>
      </c>
      <c r="J37" s="9" t="str">
        <f t="shared" si="26"/>
        <v/>
      </c>
      <c r="K37" s="9">
        <f t="shared" ref="K37:L37" si="41">K36</f>
        <v>3.8000000000000035E-3</v>
      </c>
      <c r="L37" s="9">
        <f t="shared" si="41"/>
        <v>1.2426000000000012E-2</v>
      </c>
    </row>
    <row r="38" spans="1:12" x14ac:dyDescent="0.2">
      <c r="A38" s="11">
        <v>41974</v>
      </c>
      <c r="D38" s="22">
        <f t="shared" ref="D38:F38" si="42">D37</f>
        <v>6.5500000000000003E-2</v>
      </c>
      <c r="E38" s="19">
        <f t="shared" si="42"/>
        <v>5.5391999999999997E-2</v>
      </c>
      <c r="F38" s="19">
        <f t="shared" si="42"/>
        <v>7.5608000000000009E-2</v>
      </c>
      <c r="H38" s="22">
        <v>0.1</v>
      </c>
      <c r="J38" s="9" t="str">
        <f t="shared" si="26"/>
        <v/>
      </c>
      <c r="K38" s="9">
        <f t="shared" ref="K38:L38" si="43">K37</f>
        <v>3.8000000000000035E-3</v>
      </c>
      <c r="L38" s="9">
        <f t="shared" si="43"/>
        <v>1.2426000000000012E-2</v>
      </c>
    </row>
    <row r="39" spans="1:12" x14ac:dyDescent="0.2">
      <c r="A39" s="11">
        <v>42005</v>
      </c>
      <c r="D39" s="22">
        <f t="shared" ref="D39:F39" si="44">D38</f>
        <v>6.5500000000000003E-2</v>
      </c>
      <c r="E39" s="19">
        <f t="shared" si="44"/>
        <v>5.5391999999999997E-2</v>
      </c>
      <c r="F39" s="19">
        <f t="shared" si="44"/>
        <v>7.5608000000000009E-2</v>
      </c>
      <c r="J39" s="9" t="str">
        <f t="shared" si="26"/>
        <v/>
      </c>
      <c r="K39" s="9">
        <f t="shared" ref="K39:L39" si="45">K38</f>
        <v>3.8000000000000035E-3</v>
      </c>
      <c r="L39" s="9">
        <f t="shared" si="45"/>
        <v>1.2426000000000012E-2</v>
      </c>
    </row>
  </sheetData>
  <mergeCells count="4">
    <mergeCell ref="A1:B1"/>
    <mergeCell ref="D1:M1"/>
    <mergeCell ref="O2:Q2"/>
    <mergeCell ref="O1:Q1"/>
  </mergeCells>
  <pageMargins left="0.25" right="0.25" top="0.75" bottom="0.75" header="0.3" footer="0.3"/>
  <pageSetup paperSize="9" orientation="portrait" horizontalDpi="4294967293" verticalDpi="4294967293" r:id="rId1"/>
  <headerFooter>
    <oddHeader>&amp;C&amp;"Arial,Bold"Report Title | Report Date/Issue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8"/>
  <sheetViews>
    <sheetView zoomScaleNormal="100" workbookViewId="0">
      <selection activeCell="N3" sqref="N3"/>
    </sheetView>
  </sheetViews>
  <sheetFormatPr defaultRowHeight="12.75" x14ac:dyDescent="0.2"/>
  <cols>
    <col min="1" max="1" width="9.140625" style="12"/>
    <col min="2" max="2" width="18.140625" style="40" customWidth="1"/>
    <col min="3" max="3" width="1.85546875" style="47" customWidth="1"/>
    <col min="4" max="4" width="9.42578125" style="6" customWidth="1"/>
    <col min="5" max="5" width="16.7109375" style="3" customWidth="1"/>
    <col min="6" max="6" width="17" style="3" customWidth="1"/>
    <col min="7" max="7" width="19.7109375" style="6" customWidth="1"/>
    <col min="8" max="8" width="11.42578125" style="6" customWidth="1"/>
    <col min="9" max="9" width="18.85546875" style="6" customWidth="1"/>
    <col min="10" max="10" width="7.5703125" style="8" customWidth="1"/>
    <col min="11" max="11" width="9.42578125" style="8" customWidth="1"/>
    <col min="12" max="12" width="8.28515625" style="8" bestFit="1" customWidth="1"/>
    <col min="13" max="13" width="8.28515625" style="9" customWidth="1"/>
    <col min="14" max="14" width="23" style="27" customWidth="1"/>
    <col min="15" max="15" width="3.7109375" style="52" customWidth="1"/>
    <col min="16" max="16" width="88.7109375" style="62" customWidth="1"/>
    <col min="17" max="17" width="3.7109375" style="64" customWidth="1"/>
    <col min="18" max="18" width="31.140625" style="12" bestFit="1" customWidth="1"/>
    <col min="19" max="16384" width="9.140625" style="12"/>
  </cols>
  <sheetData>
    <row r="1" spans="1:20" s="44" customFormat="1" ht="24.95" customHeight="1" x14ac:dyDescent="0.25">
      <c r="A1" s="110" t="s">
        <v>11</v>
      </c>
      <c r="B1" s="110"/>
      <c r="C1" s="48"/>
      <c r="D1" s="111" t="s">
        <v>12</v>
      </c>
      <c r="E1" s="111"/>
      <c r="F1" s="111"/>
      <c r="G1" s="111"/>
      <c r="H1" s="111"/>
      <c r="I1" s="111"/>
      <c r="J1" s="111"/>
      <c r="K1" s="111"/>
      <c r="L1" s="111"/>
      <c r="M1" s="111"/>
      <c r="N1" s="43"/>
      <c r="O1" s="113" t="str">
        <f>B2</f>
        <v>Measure 4</v>
      </c>
      <c r="P1" s="114"/>
      <c r="Q1" s="115"/>
      <c r="R1" s="45" t="s">
        <v>13</v>
      </c>
    </row>
    <row r="2" spans="1:20" s="10" customFormat="1" ht="43.5" customHeight="1" x14ac:dyDescent="0.2">
      <c r="A2" s="10" t="s">
        <v>0</v>
      </c>
      <c r="B2" s="46" t="s">
        <v>34</v>
      </c>
      <c r="C2" s="46"/>
      <c r="D2" s="28" t="s">
        <v>1</v>
      </c>
      <c r="E2" s="29" t="s">
        <v>2</v>
      </c>
      <c r="F2" s="29" t="s">
        <v>3</v>
      </c>
      <c r="G2" s="30" t="s">
        <v>4</v>
      </c>
      <c r="H2" s="30" t="s">
        <v>5</v>
      </c>
      <c r="I2" s="30" t="s">
        <v>6</v>
      </c>
      <c r="J2" s="31" t="s">
        <v>7</v>
      </c>
      <c r="K2" s="31" t="s">
        <v>8</v>
      </c>
      <c r="L2" s="31" t="s">
        <v>9</v>
      </c>
      <c r="M2" s="2" t="s">
        <v>10</v>
      </c>
      <c r="N2" s="25" t="s">
        <v>15</v>
      </c>
      <c r="O2" s="109" t="s">
        <v>35</v>
      </c>
      <c r="P2" s="109"/>
      <c r="Q2" s="109"/>
    </row>
    <row r="3" spans="1:20" ht="15.75" x14ac:dyDescent="0.25">
      <c r="A3" s="11">
        <v>40909</v>
      </c>
      <c r="B3" s="40">
        <v>130</v>
      </c>
      <c r="D3" s="13">
        <f>AVERAGE(B3:B8)</f>
        <v>75.399999999999991</v>
      </c>
      <c r="E3" s="3">
        <f>E4</f>
        <v>0</v>
      </c>
      <c r="F3" s="3">
        <f>F4</f>
        <v>195.63200000000001</v>
      </c>
      <c r="G3" s="32"/>
      <c r="H3" s="33"/>
      <c r="I3" s="33"/>
      <c r="J3" s="4"/>
      <c r="K3" s="4"/>
      <c r="L3" s="4"/>
      <c r="M3" s="5"/>
      <c r="N3" s="26"/>
      <c r="O3" s="95" t="s">
        <v>16</v>
      </c>
      <c r="P3" s="96" t="s">
        <v>21</v>
      </c>
      <c r="Q3" s="61"/>
      <c r="R3" s="49" t="s">
        <v>41</v>
      </c>
      <c r="S3" s="49" t="s">
        <v>42</v>
      </c>
      <c r="T3"/>
    </row>
    <row r="4" spans="1:20" ht="15" x14ac:dyDescent="0.25">
      <c r="A4" s="11">
        <v>40940</v>
      </c>
      <c r="B4" s="40">
        <v>110</v>
      </c>
      <c r="D4" s="6">
        <f t="shared" ref="D4:F17" si="0">D3</f>
        <v>75.399999999999991</v>
      </c>
      <c r="E4" s="14">
        <f>IF(D4-K4*2.66&lt;0,0,D4-K4*2.66)</f>
        <v>0</v>
      </c>
      <c r="F4" s="14">
        <f>D4+K4*2.66</f>
        <v>195.63200000000001</v>
      </c>
      <c r="G4" s="7"/>
      <c r="H4" s="7"/>
      <c r="I4" s="7"/>
      <c r="J4" s="8">
        <f t="shared" ref="J4:J30" si="1">IF(ISBLANK(B3),"",IF(ISBLANK(B4),"",ABS(B4-B3)))</f>
        <v>20</v>
      </c>
      <c r="K4" s="14">
        <f>AVERAGE(J4:J8)</f>
        <v>45.2</v>
      </c>
      <c r="L4" s="14">
        <f>K4*3.27</f>
        <v>147.804</v>
      </c>
      <c r="Q4" s="61"/>
      <c r="R4" s="50" t="s">
        <v>36</v>
      </c>
      <c r="S4">
        <f>T4*$S$9</f>
        <v>0.75</v>
      </c>
      <c r="T4" s="51">
        <v>0.01</v>
      </c>
    </row>
    <row r="5" spans="1:20" ht="15" x14ac:dyDescent="0.25">
      <c r="A5" s="11">
        <v>40969</v>
      </c>
      <c r="B5" s="40">
        <v>35</v>
      </c>
      <c r="D5" s="6">
        <f t="shared" si="0"/>
        <v>75.399999999999991</v>
      </c>
      <c r="E5" s="3">
        <f t="shared" si="0"/>
        <v>0</v>
      </c>
      <c r="F5" s="3">
        <f t="shared" si="0"/>
        <v>195.63200000000001</v>
      </c>
      <c r="J5" s="8">
        <f t="shared" si="1"/>
        <v>75</v>
      </c>
      <c r="K5" s="8">
        <f t="shared" ref="K5:L17" si="2">K4</f>
        <v>45.2</v>
      </c>
      <c r="L5" s="8">
        <f t="shared" si="2"/>
        <v>147.804</v>
      </c>
      <c r="P5" s="63"/>
      <c r="Q5" s="61"/>
      <c r="R5" s="50" t="s">
        <v>37</v>
      </c>
      <c r="S5">
        <f t="shared" ref="S5:S8" si="3">T5*$S$9</f>
        <v>25.500000000000004</v>
      </c>
      <c r="T5" s="51">
        <v>0.34</v>
      </c>
    </row>
    <row r="6" spans="1:20" ht="15" x14ac:dyDescent="0.25">
      <c r="A6" s="11">
        <v>41000</v>
      </c>
      <c r="B6" s="40">
        <v>52.4</v>
      </c>
      <c r="D6" s="6">
        <f t="shared" si="0"/>
        <v>75.399999999999991</v>
      </c>
      <c r="E6" s="3">
        <f t="shared" si="0"/>
        <v>0</v>
      </c>
      <c r="F6" s="3">
        <f t="shared" si="0"/>
        <v>195.63200000000001</v>
      </c>
      <c r="J6" s="8">
        <f t="shared" si="1"/>
        <v>17.399999999999999</v>
      </c>
      <c r="K6" s="8">
        <f t="shared" si="2"/>
        <v>45.2</v>
      </c>
      <c r="L6" s="8">
        <f t="shared" si="2"/>
        <v>147.804</v>
      </c>
      <c r="R6" s="50" t="s">
        <v>38</v>
      </c>
      <c r="S6">
        <f t="shared" si="3"/>
        <v>20.25</v>
      </c>
      <c r="T6" s="51">
        <v>0.27</v>
      </c>
    </row>
    <row r="7" spans="1:20" ht="15" x14ac:dyDescent="0.25">
      <c r="A7" s="11">
        <v>41030</v>
      </c>
      <c r="B7" s="40">
        <v>97</v>
      </c>
      <c r="D7" s="6">
        <f t="shared" si="0"/>
        <v>75.399999999999991</v>
      </c>
      <c r="E7" s="3">
        <f t="shared" si="0"/>
        <v>0</v>
      </c>
      <c r="F7" s="3">
        <f t="shared" si="0"/>
        <v>195.63200000000001</v>
      </c>
      <c r="J7" s="8">
        <f t="shared" si="1"/>
        <v>44.6</v>
      </c>
      <c r="K7" s="8">
        <f t="shared" si="2"/>
        <v>45.2</v>
      </c>
      <c r="L7" s="8">
        <f t="shared" si="2"/>
        <v>147.804</v>
      </c>
      <c r="Q7" s="61"/>
      <c r="R7" s="50" t="s">
        <v>39</v>
      </c>
      <c r="S7">
        <f t="shared" si="3"/>
        <v>24.75</v>
      </c>
      <c r="T7" s="51">
        <v>0.33</v>
      </c>
    </row>
    <row r="8" spans="1:20" ht="15" x14ac:dyDescent="0.25">
      <c r="A8" s="11">
        <v>41061</v>
      </c>
      <c r="B8" s="40">
        <v>28</v>
      </c>
      <c r="D8" s="6">
        <f t="shared" si="0"/>
        <v>75.399999999999991</v>
      </c>
      <c r="E8" s="3">
        <f t="shared" si="0"/>
        <v>0</v>
      </c>
      <c r="F8" s="3">
        <f t="shared" si="0"/>
        <v>195.63200000000001</v>
      </c>
      <c r="J8" s="8">
        <f t="shared" si="1"/>
        <v>69</v>
      </c>
      <c r="K8" s="8">
        <f t="shared" si="2"/>
        <v>45.2</v>
      </c>
      <c r="L8" s="8">
        <f t="shared" si="2"/>
        <v>147.804</v>
      </c>
      <c r="Q8" s="61"/>
      <c r="R8" s="50" t="s">
        <v>40</v>
      </c>
      <c r="S8">
        <f t="shared" si="3"/>
        <v>3.75</v>
      </c>
      <c r="T8" s="51">
        <v>0.05</v>
      </c>
    </row>
    <row r="9" spans="1:20" ht="15" x14ac:dyDescent="0.25">
      <c r="A9" s="11">
        <v>41091</v>
      </c>
      <c r="B9" s="40">
        <v>103</v>
      </c>
      <c r="D9" s="6">
        <f t="shared" si="0"/>
        <v>75.399999999999991</v>
      </c>
      <c r="E9" s="3">
        <f t="shared" si="0"/>
        <v>0</v>
      </c>
      <c r="F9" s="3">
        <f t="shared" si="0"/>
        <v>195.63200000000001</v>
      </c>
      <c r="J9" s="8">
        <f t="shared" si="1"/>
        <v>75</v>
      </c>
      <c r="K9" s="8">
        <f t="shared" si="2"/>
        <v>45.2</v>
      </c>
      <c r="L9" s="8">
        <f t="shared" si="2"/>
        <v>147.804</v>
      </c>
      <c r="Q9" s="61"/>
      <c r="R9"/>
      <c r="S9">
        <v>75</v>
      </c>
      <c r="T9" s="51">
        <f>SUM(T4:T8)</f>
        <v>1.0000000000000002</v>
      </c>
    </row>
    <row r="10" spans="1:20" x14ac:dyDescent="0.2">
      <c r="A10" s="11">
        <v>41122</v>
      </c>
      <c r="B10" s="40">
        <v>85.75</v>
      </c>
      <c r="D10" s="6">
        <f t="shared" si="0"/>
        <v>75.399999999999991</v>
      </c>
      <c r="E10" s="3">
        <f t="shared" si="0"/>
        <v>0</v>
      </c>
      <c r="F10" s="3">
        <f t="shared" si="0"/>
        <v>195.63200000000001</v>
      </c>
      <c r="J10" s="8">
        <f t="shared" si="1"/>
        <v>17.25</v>
      </c>
      <c r="K10" s="8">
        <f t="shared" si="2"/>
        <v>45.2</v>
      </c>
      <c r="L10" s="8">
        <f t="shared" si="2"/>
        <v>147.804</v>
      </c>
      <c r="Q10" s="61"/>
    </row>
    <row r="11" spans="1:20" x14ac:dyDescent="0.2">
      <c r="A11" s="11">
        <v>41153</v>
      </c>
      <c r="B11" s="40">
        <v>142</v>
      </c>
      <c r="D11" s="6">
        <f t="shared" si="0"/>
        <v>75.399999999999991</v>
      </c>
      <c r="E11" s="3">
        <f t="shared" si="0"/>
        <v>0</v>
      </c>
      <c r="F11" s="3">
        <f t="shared" si="0"/>
        <v>195.63200000000001</v>
      </c>
      <c r="J11" s="8">
        <f t="shared" si="1"/>
        <v>56.25</v>
      </c>
      <c r="K11" s="8">
        <f t="shared" si="2"/>
        <v>45.2</v>
      </c>
      <c r="L11" s="8">
        <f t="shared" si="2"/>
        <v>147.804</v>
      </c>
      <c r="Q11" s="61"/>
    </row>
    <row r="12" spans="1:20" x14ac:dyDescent="0.2">
      <c r="A12" s="11">
        <v>41183</v>
      </c>
      <c r="B12" s="40">
        <v>190</v>
      </c>
      <c r="D12" s="6">
        <f t="shared" si="0"/>
        <v>75.399999999999991</v>
      </c>
      <c r="E12" s="3">
        <f t="shared" si="0"/>
        <v>0</v>
      </c>
      <c r="F12" s="3">
        <f t="shared" si="0"/>
        <v>195.63200000000001</v>
      </c>
      <c r="J12" s="8">
        <f t="shared" si="1"/>
        <v>48</v>
      </c>
      <c r="K12" s="8">
        <f t="shared" si="2"/>
        <v>45.2</v>
      </c>
      <c r="L12" s="8">
        <f t="shared" si="2"/>
        <v>147.804</v>
      </c>
      <c r="Q12" s="61"/>
    </row>
    <row r="13" spans="1:20" x14ac:dyDescent="0.2">
      <c r="A13" s="11">
        <v>41214</v>
      </c>
      <c r="B13" s="40">
        <v>50</v>
      </c>
      <c r="D13" s="6">
        <f t="shared" si="0"/>
        <v>75.399999999999991</v>
      </c>
      <c r="E13" s="3">
        <f t="shared" si="0"/>
        <v>0</v>
      </c>
      <c r="F13" s="3">
        <f t="shared" si="0"/>
        <v>195.63200000000001</v>
      </c>
      <c r="J13" s="8">
        <f t="shared" si="1"/>
        <v>140</v>
      </c>
      <c r="K13" s="8">
        <f t="shared" si="2"/>
        <v>45.2</v>
      </c>
      <c r="L13" s="8">
        <f t="shared" si="2"/>
        <v>147.804</v>
      </c>
      <c r="Q13" s="61"/>
    </row>
    <row r="14" spans="1:20" x14ac:dyDescent="0.2">
      <c r="A14" s="11">
        <v>41244</v>
      </c>
      <c r="B14" s="40">
        <v>88.4</v>
      </c>
      <c r="D14" s="6">
        <f t="shared" si="0"/>
        <v>75.399999999999991</v>
      </c>
      <c r="E14" s="3">
        <f t="shared" si="0"/>
        <v>0</v>
      </c>
      <c r="F14" s="3">
        <f t="shared" si="0"/>
        <v>195.63200000000001</v>
      </c>
      <c r="J14" s="8">
        <f t="shared" si="1"/>
        <v>38.400000000000006</v>
      </c>
      <c r="K14" s="8">
        <f t="shared" si="2"/>
        <v>45.2</v>
      </c>
      <c r="L14" s="8">
        <f t="shared" si="2"/>
        <v>147.804</v>
      </c>
      <c r="Q14" s="61"/>
    </row>
    <row r="15" spans="1:20" x14ac:dyDescent="0.2">
      <c r="A15" s="11">
        <v>41275</v>
      </c>
      <c r="B15" s="40">
        <v>17.5</v>
      </c>
      <c r="D15" s="6">
        <f t="shared" si="0"/>
        <v>75.399999999999991</v>
      </c>
      <c r="E15" s="3">
        <f t="shared" si="0"/>
        <v>0</v>
      </c>
      <c r="F15" s="3">
        <f t="shared" si="0"/>
        <v>195.63200000000001</v>
      </c>
      <c r="J15" s="8">
        <f t="shared" si="1"/>
        <v>70.900000000000006</v>
      </c>
      <c r="K15" s="8">
        <f t="shared" si="2"/>
        <v>45.2</v>
      </c>
      <c r="L15" s="8">
        <f t="shared" si="2"/>
        <v>147.804</v>
      </c>
      <c r="Q15" s="61"/>
    </row>
    <row r="16" spans="1:20" x14ac:dyDescent="0.2">
      <c r="A16" s="11">
        <v>41306</v>
      </c>
      <c r="B16" s="40">
        <v>60.3</v>
      </c>
      <c r="D16" s="6">
        <f t="shared" si="0"/>
        <v>75.399999999999991</v>
      </c>
      <c r="E16" s="3">
        <f t="shared" si="0"/>
        <v>0</v>
      </c>
      <c r="F16" s="3">
        <f t="shared" si="0"/>
        <v>195.63200000000001</v>
      </c>
      <c r="J16" s="8">
        <f t="shared" si="1"/>
        <v>42.8</v>
      </c>
      <c r="K16" s="8">
        <f t="shared" si="2"/>
        <v>45.2</v>
      </c>
      <c r="L16" s="8">
        <f t="shared" si="2"/>
        <v>147.804</v>
      </c>
      <c r="Q16" s="61"/>
    </row>
    <row r="17" spans="1:17" x14ac:dyDescent="0.2">
      <c r="A17" s="11">
        <v>41334</v>
      </c>
      <c r="B17" s="40">
        <v>132.5</v>
      </c>
      <c r="D17" s="6">
        <f t="shared" si="0"/>
        <v>75.399999999999991</v>
      </c>
      <c r="E17" s="3">
        <f t="shared" si="0"/>
        <v>0</v>
      </c>
      <c r="F17" s="3">
        <f t="shared" si="0"/>
        <v>195.63200000000001</v>
      </c>
      <c r="J17" s="8">
        <f t="shared" si="1"/>
        <v>72.2</v>
      </c>
      <c r="K17" s="8">
        <f t="shared" si="2"/>
        <v>45.2</v>
      </c>
      <c r="L17" s="8">
        <f t="shared" si="2"/>
        <v>147.804</v>
      </c>
      <c r="Q17" s="61"/>
    </row>
    <row r="18" spans="1:17" x14ac:dyDescent="0.2">
      <c r="A18" s="11">
        <v>41365</v>
      </c>
      <c r="B18" s="40">
        <v>19</v>
      </c>
      <c r="D18" s="6">
        <f t="shared" ref="D18:F18" si="4">D17</f>
        <v>75.399999999999991</v>
      </c>
      <c r="E18" s="3">
        <f t="shared" si="4"/>
        <v>0</v>
      </c>
      <c r="F18" s="3">
        <f t="shared" si="4"/>
        <v>195.63200000000001</v>
      </c>
      <c r="J18" s="8">
        <f t="shared" si="1"/>
        <v>113.5</v>
      </c>
      <c r="K18" s="8">
        <f t="shared" ref="K18:L18" si="5">K17</f>
        <v>45.2</v>
      </c>
      <c r="L18" s="8">
        <f t="shared" si="5"/>
        <v>147.804</v>
      </c>
      <c r="Q18" s="61"/>
    </row>
    <row r="19" spans="1:17" x14ac:dyDescent="0.2">
      <c r="A19" s="11">
        <v>41395</v>
      </c>
      <c r="B19" s="40">
        <v>65.7</v>
      </c>
      <c r="D19" s="6">
        <f t="shared" ref="D19:F19" si="6">D18</f>
        <v>75.399999999999991</v>
      </c>
      <c r="E19" s="3">
        <f t="shared" si="6"/>
        <v>0</v>
      </c>
      <c r="F19" s="3">
        <f t="shared" si="6"/>
        <v>195.63200000000001</v>
      </c>
      <c r="J19" s="8">
        <f t="shared" si="1"/>
        <v>46.7</v>
      </c>
      <c r="K19" s="8">
        <f t="shared" ref="K19:L19" si="7">K18</f>
        <v>45.2</v>
      </c>
      <c r="L19" s="8">
        <f t="shared" si="7"/>
        <v>147.804</v>
      </c>
      <c r="Q19" s="61"/>
    </row>
    <row r="20" spans="1:17" x14ac:dyDescent="0.2">
      <c r="A20" s="11">
        <v>41426</v>
      </c>
      <c r="B20" s="40">
        <v>21.5</v>
      </c>
      <c r="D20" s="6">
        <f t="shared" ref="D20:F20" si="8">D19</f>
        <v>75.399999999999991</v>
      </c>
      <c r="E20" s="3">
        <f t="shared" si="8"/>
        <v>0</v>
      </c>
      <c r="F20" s="3">
        <f t="shared" si="8"/>
        <v>195.63200000000001</v>
      </c>
      <c r="J20" s="8">
        <f t="shared" si="1"/>
        <v>44.2</v>
      </c>
      <c r="K20" s="8">
        <f t="shared" ref="K20:L20" si="9">K19</f>
        <v>45.2</v>
      </c>
      <c r="L20" s="8">
        <f t="shared" si="9"/>
        <v>147.804</v>
      </c>
      <c r="Q20" s="61"/>
    </row>
    <row r="21" spans="1:17" x14ac:dyDescent="0.2">
      <c r="A21" s="11">
        <v>41456</v>
      </c>
      <c r="B21" s="40">
        <v>82</v>
      </c>
      <c r="D21" s="6">
        <f t="shared" ref="D21:F21" si="10">D20</f>
        <v>75.399999999999991</v>
      </c>
      <c r="E21" s="3">
        <f t="shared" si="10"/>
        <v>0</v>
      </c>
      <c r="F21" s="3">
        <f t="shared" si="10"/>
        <v>195.63200000000001</v>
      </c>
      <c r="J21" s="8">
        <f t="shared" si="1"/>
        <v>60.5</v>
      </c>
      <c r="K21" s="8">
        <f t="shared" ref="K21:L21" si="11">K20</f>
        <v>45.2</v>
      </c>
      <c r="L21" s="8">
        <f t="shared" si="11"/>
        <v>147.804</v>
      </c>
      <c r="Q21" s="61"/>
    </row>
    <row r="22" spans="1:17" x14ac:dyDescent="0.2">
      <c r="A22" s="11">
        <v>41487</v>
      </c>
      <c r="B22" s="40">
        <v>129.30000000000001</v>
      </c>
      <c r="D22" s="6">
        <f t="shared" ref="D22:F35" si="12">D21</f>
        <v>75.399999999999991</v>
      </c>
      <c r="E22" s="3">
        <f t="shared" si="12"/>
        <v>0</v>
      </c>
      <c r="F22" s="3">
        <f t="shared" si="12"/>
        <v>195.63200000000001</v>
      </c>
      <c r="J22" s="8">
        <f t="shared" si="1"/>
        <v>47.300000000000011</v>
      </c>
      <c r="K22" s="8">
        <f t="shared" ref="K22:L36" si="13">K21</f>
        <v>45.2</v>
      </c>
      <c r="L22" s="8">
        <f t="shared" si="13"/>
        <v>147.804</v>
      </c>
      <c r="Q22" s="61"/>
    </row>
    <row r="23" spans="1:17" x14ac:dyDescent="0.2">
      <c r="A23" s="11">
        <v>41518</v>
      </c>
      <c r="B23" s="40">
        <v>46.5</v>
      </c>
      <c r="D23" s="6">
        <f t="shared" si="12"/>
        <v>75.399999999999991</v>
      </c>
      <c r="E23" s="3">
        <f t="shared" si="12"/>
        <v>0</v>
      </c>
      <c r="F23" s="3">
        <f t="shared" si="12"/>
        <v>195.63200000000001</v>
      </c>
      <c r="J23" s="8">
        <f t="shared" si="1"/>
        <v>82.800000000000011</v>
      </c>
      <c r="K23" s="8">
        <f t="shared" si="13"/>
        <v>45.2</v>
      </c>
      <c r="L23" s="8">
        <f t="shared" si="13"/>
        <v>147.804</v>
      </c>
      <c r="Q23" s="61"/>
    </row>
    <row r="24" spans="1:17" x14ac:dyDescent="0.2">
      <c r="A24" s="11">
        <v>41548</v>
      </c>
      <c r="B24" s="40">
        <v>5.25</v>
      </c>
      <c r="D24" s="6">
        <f t="shared" si="12"/>
        <v>75.399999999999991</v>
      </c>
      <c r="E24" s="3">
        <f t="shared" si="12"/>
        <v>0</v>
      </c>
      <c r="F24" s="3">
        <f t="shared" si="12"/>
        <v>195.63200000000001</v>
      </c>
      <c r="J24" s="8">
        <f t="shared" si="1"/>
        <v>41.25</v>
      </c>
      <c r="K24" s="8">
        <f t="shared" si="13"/>
        <v>45.2</v>
      </c>
      <c r="L24" s="8">
        <f t="shared" si="13"/>
        <v>147.804</v>
      </c>
      <c r="Q24" s="61"/>
    </row>
    <row r="25" spans="1:17" ht="15.75" x14ac:dyDescent="0.25">
      <c r="A25" s="11">
        <v>41579</v>
      </c>
      <c r="B25" s="40">
        <v>97.5</v>
      </c>
      <c r="D25" s="6">
        <f t="shared" si="12"/>
        <v>75.399999999999991</v>
      </c>
      <c r="E25" s="3">
        <f t="shared" si="12"/>
        <v>0</v>
      </c>
      <c r="F25" s="3">
        <f t="shared" si="12"/>
        <v>195.63200000000001</v>
      </c>
      <c r="J25" s="8">
        <f t="shared" si="1"/>
        <v>92.25</v>
      </c>
      <c r="K25" s="8">
        <f t="shared" si="13"/>
        <v>45.2</v>
      </c>
      <c r="L25" s="8">
        <f t="shared" si="13"/>
        <v>147.804</v>
      </c>
      <c r="P25" s="65" t="s">
        <v>22</v>
      </c>
      <c r="Q25" s="61"/>
    </row>
    <row r="26" spans="1:17" x14ac:dyDescent="0.2">
      <c r="A26" s="11">
        <v>41609</v>
      </c>
      <c r="B26" s="40">
        <v>44</v>
      </c>
      <c r="D26" s="6">
        <f t="shared" si="12"/>
        <v>75.399999999999991</v>
      </c>
      <c r="E26" s="3">
        <f t="shared" si="12"/>
        <v>0</v>
      </c>
      <c r="F26" s="3">
        <f t="shared" si="12"/>
        <v>195.63200000000001</v>
      </c>
      <c r="H26" s="6">
        <v>50</v>
      </c>
      <c r="J26" s="8">
        <f t="shared" si="1"/>
        <v>53.5</v>
      </c>
      <c r="K26" s="8">
        <f t="shared" si="13"/>
        <v>45.2</v>
      </c>
      <c r="L26" s="8">
        <f t="shared" si="13"/>
        <v>147.804</v>
      </c>
      <c r="Q26" s="61"/>
    </row>
    <row r="27" spans="1:17" x14ac:dyDescent="0.2">
      <c r="A27" s="11">
        <v>41640</v>
      </c>
      <c r="B27" s="40">
        <v>112</v>
      </c>
      <c r="D27" s="6">
        <f t="shared" si="12"/>
        <v>75.399999999999991</v>
      </c>
      <c r="E27" s="3">
        <f t="shared" si="12"/>
        <v>0</v>
      </c>
      <c r="F27" s="3">
        <f t="shared" si="12"/>
        <v>195.63200000000001</v>
      </c>
      <c r="J27" s="8">
        <f t="shared" si="1"/>
        <v>68</v>
      </c>
      <c r="K27" s="8">
        <f t="shared" si="13"/>
        <v>45.2</v>
      </c>
      <c r="L27" s="8">
        <f t="shared" si="13"/>
        <v>147.804</v>
      </c>
      <c r="Q27" s="61"/>
    </row>
    <row r="28" spans="1:17" x14ac:dyDescent="0.2">
      <c r="A28" s="11">
        <v>41671</v>
      </c>
      <c r="B28" s="40">
        <v>98</v>
      </c>
      <c r="D28" s="6">
        <f t="shared" si="12"/>
        <v>75.399999999999991</v>
      </c>
      <c r="E28" s="3">
        <f t="shared" si="12"/>
        <v>0</v>
      </c>
      <c r="F28" s="3">
        <f t="shared" si="12"/>
        <v>195.63200000000001</v>
      </c>
      <c r="J28" s="8">
        <f t="shared" si="1"/>
        <v>14</v>
      </c>
      <c r="K28" s="8">
        <f t="shared" si="13"/>
        <v>45.2</v>
      </c>
      <c r="L28" s="8">
        <f t="shared" si="13"/>
        <v>147.804</v>
      </c>
      <c r="Q28" s="61"/>
    </row>
    <row r="29" spans="1:17" x14ac:dyDescent="0.2">
      <c r="A29" s="11">
        <v>41699</v>
      </c>
      <c r="B29" s="40">
        <v>128</v>
      </c>
      <c r="D29" s="6">
        <f t="shared" si="12"/>
        <v>75.399999999999991</v>
      </c>
      <c r="E29" s="3">
        <f t="shared" si="12"/>
        <v>0</v>
      </c>
      <c r="F29" s="3">
        <f t="shared" si="12"/>
        <v>195.63200000000001</v>
      </c>
      <c r="J29" s="8">
        <f t="shared" si="1"/>
        <v>30</v>
      </c>
      <c r="K29" s="8">
        <f t="shared" si="13"/>
        <v>45.2</v>
      </c>
      <c r="L29" s="8">
        <f t="shared" si="13"/>
        <v>147.804</v>
      </c>
    </row>
    <row r="30" spans="1:17" x14ac:dyDescent="0.2">
      <c r="A30" s="11">
        <v>41730</v>
      </c>
      <c r="B30" s="40">
        <v>69</v>
      </c>
      <c r="D30" s="6">
        <f t="shared" si="12"/>
        <v>75.399999999999991</v>
      </c>
      <c r="E30" s="3">
        <f t="shared" si="12"/>
        <v>0</v>
      </c>
      <c r="F30" s="3">
        <f t="shared" si="12"/>
        <v>195.63200000000001</v>
      </c>
      <c r="J30" s="8">
        <f t="shared" si="1"/>
        <v>59</v>
      </c>
      <c r="K30" s="8">
        <f t="shared" si="13"/>
        <v>45.2</v>
      </c>
      <c r="L30" s="8">
        <f t="shared" si="13"/>
        <v>147.804</v>
      </c>
    </row>
    <row r="31" spans="1:17" x14ac:dyDescent="0.2">
      <c r="A31" s="11">
        <v>41760</v>
      </c>
      <c r="D31" s="6">
        <f t="shared" si="12"/>
        <v>75.399999999999991</v>
      </c>
      <c r="E31" s="3">
        <f t="shared" si="12"/>
        <v>0</v>
      </c>
      <c r="F31" s="3">
        <f t="shared" si="12"/>
        <v>195.63200000000001</v>
      </c>
      <c r="K31" s="8">
        <f t="shared" si="13"/>
        <v>45.2</v>
      </c>
      <c r="L31" s="8">
        <f t="shared" si="13"/>
        <v>147.804</v>
      </c>
    </row>
    <row r="32" spans="1:17" x14ac:dyDescent="0.2">
      <c r="A32" s="11">
        <v>41791</v>
      </c>
      <c r="D32" s="6">
        <f t="shared" si="12"/>
        <v>75.399999999999991</v>
      </c>
      <c r="E32" s="3">
        <f t="shared" si="12"/>
        <v>0</v>
      </c>
      <c r="F32" s="3">
        <f t="shared" si="12"/>
        <v>195.63200000000001</v>
      </c>
      <c r="H32" s="6">
        <v>30</v>
      </c>
      <c r="K32" s="8">
        <f t="shared" si="13"/>
        <v>45.2</v>
      </c>
      <c r="L32" s="8">
        <f t="shared" si="13"/>
        <v>147.804</v>
      </c>
    </row>
    <row r="33" spans="1:16" x14ac:dyDescent="0.2">
      <c r="A33" s="11">
        <v>41821</v>
      </c>
      <c r="D33" s="6">
        <f t="shared" si="12"/>
        <v>75.399999999999991</v>
      </c>
      <c r="E33" s="3">
        <f t="shared" si="12"/>
        <v>0</v>
      </c>
      <c r="F33" s="3">
        <f t="shared" si="12"/>
        <v>195.63200000000001</v>
      </c>
      <c r="K33" s="8">
        <f t="shared" si="13"/>
        <v>45.2</v>
      </c>
      <c r="L33" s="8">
        <f t="shared" si="13"/>
        <v>147.804</v>
      </c>
    </row>
    <row r="34" spans="1:16" x14ac:dyDescent="0.2">
      <c r="A34" s="11">
        <v>41852</v>
      </c>
      <c r="D34" s="6">
        <f t="shared" si="12"/>
        <v>75.399999999999991</v>
      </c>
      <c r="E34" s="3">
        <f t="shared" si="12"/>
        <v>0</v>
      </c>
      <c r="F34" s="3">
        <f t="shared" si="12"/>
        <v>195.63200000000001</v>
      </c>
      <c r="K34" s="8">
        <f t="shared" si="13"/>
        <v>45.2</v>
      </c>
      <c r="L34" s="8">
        <f t="shared" si="13"/>
        <v>147.804</v>
      </c>
    </row>
    <row r="35" spans="1:16" x14ac:dyDescent="0.2">
      <c r="A35" s="11">
        <v>41883</v>
      </c>
      <c r="D35" s="6">
        <f t="shared" si="12"/>
        <v>75.399999999999991</v>
      </c>
      <c r="E35" s="3">
        <f t="shared" si="12"/>
        <v>0</v>
      </c>
      <c r="F35" s="3">
        <f t="shared" si="12"/>
        <v>195.63200000000001</v>
      </c>
      <c r="K35" s="8">
        <f t="shared" si="13"/>
        <v>45.2</v>
      </c>
      <c r="L35" s="8">
        <f t="shared" si="13"/>
        <v>147.804</v>
      </c>
    </row>
    <row r="36" spans="1:16" x14ac:dyDescent="0.2">
      <c r="A36" s="11">
        <v>41913</v>
      </c>
      <c r="D36" s="6">
        <f t="shared" ref="D36:F39" si="14">D35</f>
        <v>75.399999999999991</v>
      </c>
      <c r="E36" s="3">
        <f t="shared" si="14"/>
        <v>0</v>
      </c>
      <c r="F36" s="3">
        <f t="shared" si="14"/>
        <v>195.63200000000001</v>
      </c>
      <c r="K36" s="8">
        <f t="shared" si="13"/>
        <v>45.2</v>
      </c>
      <c r="L36" s="8">
        <f t="shared" si="13"/>
        <v>147.804</v>
      </c>
    </row>
    <row r="37" spans="1:16" x14ac:dyDescent="0.2">
      <c r="A37" s="11">
        <v>41944</v>
      </c>
      <c r="D37" s="6">
        <f t="shared" si="14"/>
        <v>75.399999999999991</v>
      </c>
      <c r="E37" s="3">
        <f t="shared" si="14"/>
        <v>0</v>
      </c>
      <c r="F37" s="3">
        <f t="shared" si="14"/>
        <v>195.63200000000001</v>
      </c>
      <c r="K37" s="8">
        <f t="shared" ref="K37:L39" si="15">K36</f>
        <v>45.2</v>
      </c>
      <c r="L37" s="8">
        <f t="shared" si="15"/>
        <v>147.804</v>
      </c>
    </row>
    <row r="38" spans="1:16" x14ac:dyDescent="0.2">
      <c r="A38" s="11">
        <v>41974</v>
      </c>
      <c r="D38" s="6">
        <f t="shared" si="14"/>
        <v>75.399999999999991</v>
      </c>
      <c r="E38" s="3">
        <f t="shared" si="14"/>
        <v>0</v>
      </c>
      <c r="F38" s="3">
        <f t="shared" si="14"/>
        <v>195.63200000000001</v>
      </c>
      <c r="H38" s="6">
        <v>10</v>
      </c>
      <c r="K38" s="8">
        <f t="shared" si="15"/>
        <v>45.2</v>
      </c>
      <c r="L38" s="8">
        <f t="shared" si="15"/>
        <v>147.804</v>
      </c>
    </row>
    <row r="39" spans="1:16" x14ac:dyDescent="0.2">
      <c r="A39" s="11">
        <v>42005</v>
      </c>
      <c r="D39" s="6">
        <f t="shared" si="14"/>
        <v>75.399999999999991</v>
      </c>
      <c r="E39" s="3">
        <f t="shared" si="14"/>
        <v>0</v>
      </c>
      <c r="F39" s="3">
        <f t="shared" si="14"/>
        <v>195.63200000000001</v>
      </c>
      <c r="K39" s="8">
        <f t="shared" si="15"/>
        <v>45.2</v>
      </c>
      <c r="L39" s="8">
        <f t="shared" si="15"/>
        <v>147.804</v>
      </c>
      <c r="P39" s="54" t="s">
        <v>43</v>
      </c>
    </row>
    <row r="40" spans="1:16" x14ac:dyDescent="0.2">
      <c r="P40" s="54"/>
    </row>
    <row r="41" spans="1:16" x14ac:dyDescent="0.2">
      <c r="P41" s="58"/>
    </row>
    <row r="42" spans="1:16" x14ac:dyDescent="0.2">
      <c r="P42" s="58"/>
    </row>
    <row r="43" spans="1:16" x14ac:dyDescent="0.2">
      <c r="P43" s="58"/>
    </row>
    <row r="45" spans="1:16" ht="15.75" x14ac:dyDescent="0.25">
      <c r="P45" s="65" t="s">
        <v>23</v>
      </c>
    </row>
    <row r="46" spans="1:16" x14ac:dyDescent="0.2">
      <c r="P46" s="54" t="s">
        <v>44</v>
      </c>
    </row>
    <row r="47" spans="1:16" x14ac:dyDescent="0.2">
      <c r="P47" s="58"/>
    </row>
    <row r="48" spans="1:16" x14ac:dyDescent="0.2">
      <c r="P48" s="58"/>
    </row>
  </sheetData>
  <mergeCells count="4">
    <mergeCell ref="A1:B1"/>
    <mergeCell ref="D1:M1"/>
    <mergeCell ref="O2:Q2"/>
    <mergeCell ref="O1:Q1"/>
  </mergeCells>
  <pageMargins left="0.25" right="0.25" top="0.75" bottom="0.75" header="0.3" footer="0.3"/>
  <pageSetup paperSize="9" orientation="portrait" horizontalDpi="4294967293" verticalDpi="4294967293" r:id="rId1"/>
  <headerFooter>
    <oddHeader>&amp;C&amp;"Arial,Bold"&amp;K01+019Report Title | Report Date/Issue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Measure Definitions</vt:lpstr>
      <vt:lpstr>DASHBOARD</vt:lpstr>
      <vt:lpstr>Measure 1</vt:lpstr>
      <vt:lpstr>Measure 2</vt:lpstr>
      <vt:lpstr>Measure 3</vt:lpstr>
      <vt:lpstr>Measure 4</vt:lpstr>
      <vt:lpstr>DASHBOARD!Print_Area</vt:lpstr>
      <vt:lpstr>'Measure 1'!Print_Area</vt:lpstr>
      <vt:lpstr>'Measure 2'!Print_Area</vt:lpstr>
      <vt:lpstr>'Measure 3'!Print_Area</vt:lpstr>
      <vt:lpstr>'Measure 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 Step 6: Performance Dashboard</dc:title>
  <dc:subject>PuMP Performance Measure Blueprint Workshop</dc:subject>
  <dc:creator/>
  <cp:keywords>PuMP Blueprint</cp:keywords>
  <cp:lastModifiedBy/>
  <dcterms:created xsi:type="dcterms:W3CDTF">2006-09-16T00:00:00Z</dcterms:created>
  <dcterms:modified xsi:type="dcterms:W3CDTF">2020-09-09T21:55:32Z</dcterms:modified>
  <cp:category>PuMP Template</cp:category>
</cp:coreProperties>
</file>